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724"/>
  </bookViews>
  <sheets>
    <sheet name="Cuadro 2 PA" sheetId="80" r:id="rId1"/>
  </sheets>
  <definedNames>
    <definedName name="_xlnm.Print_Area" localSheetId="0">'Cuadro 2 PA'!$A$1:$R$67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80" l="1"/>
  <c r="H60" i="80"/>
  <c r="C60" i="80"/>
  <c r="M59" i="80"/>
  <c r="H59" i="80"/>
  <c r="C59" i="80"/>
  <c r="M58" i="80"/>
  <c r="H58" i="80"/>
  <c r="C58" i="80"/>
  <c r="Q57" i="80"/>
  <c r="P57" i="80"/>
  <c r="O57" i="80"/>
  <c r="N57" i="80"/>
  <c r="M57" i="80"/>
  <c r="L57" i="80"/>
  <c r="K57" i="80"/>
  <c r="J57" i="80"/>
  <c r="I57" i="80"/>
  <c r="H57" i="80"/>
  <c r="G57" i="80"/>
  <c r="F57" i="80"/>
  <c r="E57" i="80"/>
  <c r="D57" i="80"/>
  <c r="C57" i="80"/>
  <c r="M53" i="80"/>
  <c r="M49" i="80" s="1"/>
  <c r="H53" i="80"/>
  <c r="H49" i="80" s="1"/>
  <c r="C53" i="80"/>
  <c r="C49" i="80" s="1"/>
  <c r="M52" i="80"/>
  <c r="H52" i="80"/>
  <c r="C52" i="80"/>
  <c r="M51" i="80"/>
  <c r="H51" i="80"/>
  <c r="C51" i="80"/>
  <c r="M50" i="80"/>
  <c r="H50" i="80"/>
  <c r="C50" i="80"/>
  <c r="Q49" i="80"/>
  <c r="P49" i="80"/>
  <c r="O49" i="80"/>
  <c r="N49" i="80"/>
  <c r="L49" i="80"/>
  <c r="K49" i="80"/>
  <c r="J49" i="80"/>
  <c r="I49" i="80"/>
  <c r="G49" i="80"/>
  <c r="F49" i="80"/>
  <c r="E49" i="80"/>
  <c r="D49" i="80"/>
  <c r="M48" i="80"/>
  <c r="H48" i="80"/>
  <c r="C48" i="80"/>
  <c r="M47" i="80"/>
  <c r="H47" i="80"/>
  <c r="C47" i="80"/>
  <c r="M46" i="80"/>
  <c r="H46" i="80"/>
  <c r="C46" i="80"/>
  <c r="M45" i="80"/>
  <c r="H45" i="80"/>
  <c r="C45" i="80"/>
  <c r="C44" i="80" s="1"/>
  <c r="Q44" i="80"/>
  <c r="P44" i="80"/>
  <c r="O44" i="80"/>
  <c r="N44" i="80"/>
  <c r="M44" i="80"/>
  <c r="L44" i="80"/>
  <c r="K44" i="80"/>
  <c r="J44" i="80"/>
  <c r="I44" i="80"/>
  <c r="H44" i="80"/>
  <c r="G44" i="80"/>
  <c r="F44" i="80"/>
  <c r="E44" i="80"/>
  <c r="D44" i="80"/>
  <c r="M43" i="80"/>
  <c r="H43" i="80"/>
  <c r="C43" i="80"/>
  <c r="C41" i="80" s="1"/>
  <c r="M42" i="80"/>
  <c r="H42" i="80"/>
  <c r="C42" i="80"/>
  <c r="Q41" i="80"/>
  <c r="P41" i="80"/>
  <c r="O41" i="80"/>
  <c r="N41" i="80"/>
  <c r="M41" i="80"/>
  <c r="L41" i="80"/>
  <c r="K41" i="80"/>
  <c r="J41" i="80"/>
  <c r="I41" i="80"/>
  <c r="H41" i="80"/>
  <c r="G41" i="80"/>
  <c r="F41" i="80"/>
  <c r="E41" i="80"/>
  <c r="D41" i="80"/>
  <c r="M40" i="80"/>
  <c r="H40" i="80"/>
  <c r="C40" i="80"/>
  <c r="M39" i="80"/>
  <c r="H39" i="80"/>
  <c r="C39" i="80"/>
  <c r="Q38" i="80"/>
  <c r="P38" i="80"/>
  <c r="O38" i="80"/>
  <c r="N38" i="80"/>
  <c r="M38" i="80"/>
  <c r="L38" i="80"/>
  <c r="K38" i="80"/>
  <c r="J38" i="80"/>
  <c r="I38" i="80"/>
  <c r="H38" i="80"/>
  <c r="G38" i="80"/>
  <c r="F38" i="80"/>
  <c r="E38" i="80"/>
  <c r="D38" i="80"/>
  <c r="C38" i="80"/>
  <c r="M37" i="80"/>
  <c r="M35" i="80" s="1"/>
  <c r="M34" i="80" s="1"/>
  <c r="H37" i="80"/>
  <c r="H35" i="80" s="1"/>
  <c r="C37" i="80"/>
  <c r="M36" i="80"/>
  <c r="H36" i="80"/>
  <c r="C36" i="80"/>
  <c r="Q35" i="80"/>
  <c r="P35" i="80"/>
  <c r="O35" i="80"/>
  <c r="N35" i="80"/>
  <c r="L35" i="80"/>
  <c r="K35" i="80"/>
  <c r="K34" i="80" s="1"/>
  <c r="J35" i="80"/>
  <c r="J34" i="80" s="1"/>
  <c r="I35" i="80"/>
  <c r="G35" i="80"/>
  <c r="F35" i="80"/>
  <c r="E35" i="80"/>
  <c r="D35" i="80"/>
  <c r="Q34" i="80"/>
  <c r="P34" i="80"/>
  <c r="O34" i="80"/>
  <c r="N34" i="80"/>
  <c r="L34" i="80"/>
  <c r="M32" i="80"/>
  <c r="H32" i="80"/>
  <c r="C32" i="80"/>
  <c r="M31" i="80"/>
  <c r="H31" i="80"/>
  <c r="C31" i="80"/>
  <c r="Q30" i="80"/>
  <c r="P30" i="80"/>
  <c r="O30" i="80"/>
  <c r="N30" i="80"/>
  <c r="M30" i="80"/>
  <c r="L30" i="80"/>
  <c r="K30" i="80"/>
  <c r="J30" i="80"/>
  <c r="I30" i="80"/>
  <c r="H30" i="80"/>
  <c r="G30" i="80"/>
  <c r="F30" i="80"/>
  <c r="E30" i="80"/>
  <c r="D30" i="80"/>
  <c r="C30" i="80"/>
  <c r="Q29" i="80"/>
  <c r="Q28" i="80"/>
  <c r="P28" i="80"/>
  <c r="O28" i="80"/>
  <c r="N28" i="80"/>
  <c r="M28" i="80"/>
  <c r="L28" i="80"/>
  <c r="K28" i="80"/>
  <c r="J28" i="80"/>
  <c r="I28" i="80"/>
  <c r="H28" i="80"/>
  <c r="G28" i="80"/>
  <c r="F28" i="80"/>
  <c r="E28" i="80"/>
  <c r="D28" i="80"/>
  <c r="M27" i="80"/>
  <c r="H27" i="80"/>
  <c r="C27" i="80"/>
  <c r="M26" i="80"/>
  <c r="H26" i="80"/>
  <c r="C26" i="80"/>
  <c r="C28" i="80" s="1"/>
  <c r="Q24" i="80"/>
  <c r="P24" i="80"/>
  <c r="O24" i="80"/>
  <c r="N24" i="80"/>
  <c r="L24" i="80"/>
  <c r="K24" i="80"/>
  <c r="J24" i="80"/>
  <c r="I24" i="80"/>
  <c r="G24" i="80"/>
  <c r="F24" i="80"/>
  <c r="E24" i="80"/>
  <c r="D24" i="80"/>
  <c r="M23" i="80"/>
  <c r="H23" i="80"/>
  <c r="C23" i="80"/>
  <c r="M22" i="80"/>
  <c r="M24" i="80" s="1"/>
  <c r="H22" i="80"/>
  <c r="H24" i="80" s="1"/>
  <c r="C22" i="80"/>
  <c r="C24" i="80" s="1"/>
  <c r="Q21" i="80"/>
  <c r="Q25" i="80" s="1"/>
  <c r="Q14" i="80" s="1"/>
  <c r="Q33" i="80" s="1"/>
  <c r="Q20" i="80"/>
  <c r="P20" i="80"/>
  <c r="P21" i="80" s="1"/>
  <c r="P25" i="80" s="1"/>
  <c r="O20" i="80"/>
  <c r="O21" i="80" s="1"/>
  <c r="O25" i="80" s="1"/>
  <c r="N20" i="80"/>
  <c r="M20" i="80"/>
  <c r="L20" i="80"/>
  <c r="K20" i="80"/>
  <c r="J20" i="80"/>
  <c r="I20" i="80"/>
  <c r="G20" i="80"/>
  <c r="F20" i="80"/>
  <c r="E20" i="80"/>
  <c r="D20" i="80"/>
  <c r="M19" i="80"/>
  <c r="H19" i="80"/>
  <c r="C19" i="80"/>
  <c r="M18" i="80"/>
  <c r="H18" i="80"/>
  <c r="C18" i="80"/>
  <c r="Q17" i="80"/>
  <c r="P17" i="80"/>
  <c r="O17" i="80"/>
  <c r="N17" i="80"/>
  <c r="M17" i="80"/>
  <c r="L17" i="80"/>
  <c r="K17" i="80"/>
  <c r="J17" i="80"/>
  <c r="I17" i="80"/>
  <c r="H17" i="80"/>
  <c r="G17" i="80"/>
  <c r="F17" i="80"/>
  <c r="E17" i="80"/>
  <c r="D17" i="80"/>
  <c r="C17" i="80"/>
  <c r="M16" i="80"/>
  <c r="H16" i="80"/>
  <c r="C16" i="80"/>
  <c r="M15" i="80"/>
  <c r="H15" i="80"/>
  <c r="C15" i="80"/>
  <c r="H20" i="80" l="1"/>
  <c r="H21" i="80" s="1"/>
  <c r="H25" i="80" s="1"/>
  <c r="E21" i="80"/>
  <c r="E25" i="80" s="1"/>
  <c r="C20" i="80"/>
  <c r="C21" i="80" s="1"/>
  <c r="C25" i="80" s="1"/>
  <c r="C35" i="80"/>
  <c r="C34" i="80"/>
  <c r="D21" i="80"/>
  <c r="D25" i="80" s="1"/>
  <c r="E29" i="80"/>
  <c r="E14" i="80"/>
  <c r="E33" i="80" s="1"/>
  <c r="D29" i="80"/>
  <c r="D14" i="80"/>
  <c r="D33" i="80" s="1"/>
  <c r="P14" i="80"/>
  <c r="P33" i="80" s="1"/>
  <c r="P54" i="80" s="1"/>
  <c r="P29" i="80"/>
  <c r="O14" i="80"/>
  <c r="O33" i="80" s="1"/>
  <c r="O54" i="80" s="1"/>
  <c r="O29" i="80"/>
  <c r="H34" i="80"/>
  <c r="F21" i="80"/>
  <c r="F25" i="80" s="1"/>
  <c r="G21" i="80"/>
  <c r="G25" i="80" s="1"/>
  <c r="I21" i="80"/>
  <c r="I25" i="80" s="1"/>
  <c r="J21" i="80"/>
  <c r="J25" i="80" s="1"/>
  <c r="K21" i="80"/>
  <c r="K25" i="80" s="1"/>
  <c r="L21" i="80"/>
  <c r="L25" i="80" s="1"/>
  <c r="D34" i="80"/>
  <c r="M21" i="80"/>
  <c r="M25" i="80" s="1"/>
  <c r="E34" i="80"/>
  <c r="N21" i="80"/>
  <c r="N25" i="80" s="1"/>
  <c r="F34" i="80"/>
  <c r="G34" i="80"/>
  <c r="Q54" i="80"/>
  <c r="I34" i="80"/>
  <c r="N29" i="80" l="1"/>
  <c r="N14" i="80"/>
  <c r="N33" i="80" s="1"/>
  <c r="N54" i="80" s="1"/>
  <c r="K29" i="80"/>
  <c r="K14" i="80"/>
  <c r="K33" i="80" s="1"/>
  <c r="K54" i="80" s="1"/>
  <c r="C29" i="80"/>
  <c r="C14" i="80"/>
  <c r="C33" i="80" s="1"/>
  <c r="C54" i="80" s="1"/>
  <c r="O55" i="80"/>
  <c r="O56" i="80" s="1"/>
  <c r="Q55" i="80"/>
  <c r="Q56" i="80" s="1"/>
  <c r="M29" i="80"/>
  <c r="M14" i="80"/>
  <c r="M33" i="80" s="1"/>
  <c r="M54" i="80" s="1"/>
  <c r="L29" i="80"/>
  <c r="L14" i="80"/>
  <c r="L33" i="80" s="1"/>
  <c r="L54" i="80" s="1"/>
  <c r="I29" i="80"/>
  <c r="I14" i="80"/>
  <c r="I33" i="80" s="1"/>
  <c r="I54" i="80" s="1"/>
  <c r="G29" i="80"/>
  <c r="G14" i="80"/>
  <c r="G33" i="80" s="1"/>
  <c r="G54" i="80" s="1"/>
  <c r="P55" i="80"/>
  <c r="P56" i="80" s="1"/>
  <c r="H29" i="80"/>
  <c r="H14" i="80"/>
  <c r="H33" i="80" s="1"/>
  <c r="H54" i="80" s="1"/>
  <c r="D54" i="80"/>
  <c r="J29" i="80"/>
  <c r="J14" i="80"/>
  <c r="J33" i="80" s="1"/>
  <c r="J54" i="80" s="1"/>
  <c r="F29" i="80"/>
  <c r="F14" i="80"/>
  <c r="F33" i="80" s="1"/>
  <c r="F54" i="80" s="1"/>
  <c r="E54" i="80"/>
  <c r="D55" i="80" l="1"/>
  <c r="D56" i="80"/>
  <c r="G55" i="80"/>
  <c r="G56" i="80"/>
  <c r="M55" i="80"/>
  <c r="M56" i="80" s="1"/>
  <c r="H55" i="80"/>
  <c r="H56" i="80" s="1"/>
  <c r="C55" i="80"/>
  <c r="C56" i="80" s="1"/>
  <c r="K55" i="80"/>
  <c r="K56" i="80" s="1"/>
  <c r="N55" i="80"/>
  <c r="N56" i="80" s="1"/>
  <c r="I55" i="80"/>
  <c r="I56" i="80" s="1"/>
  <c r="L55" i="80"/>
  <c r="L56" i="80" s="1"/>
  <c r="E55" i="80"/>
  <c r="E56" i="80"/>
  <c r="F55" i="80"/>
  <c r="F56" i="80"/>
  <c r="J55" i="80"/>
  <c r="J56" i="80" s="1"/>
</calcChain>
</file>

<file path=xl/sharedStrings.xml><?xml version="1.0" encoding="utf-8"?>
<sst xmlns="http://schemas.openxmlformats.org/spreadsheetml/2006/main" count="90" uniqueCount="70">
  <si>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</si>
  <si>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</si>
  <si>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</si>
  <si>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</si>
  <si>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</si>
  <si>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</si>
  <si>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</si>
  <si>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</si>
  <si>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</si>
  <si>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</si>
  <si>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</si>
  <si>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</si>
  <si>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</si>
  <si>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</si>
  <si>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</si>
  <si>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</si>
  <si>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</si>
  <si>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</si>
  <si>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</si>
  <si>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</si>
  <si>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</si>
  <si>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</si>
  <si>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</si>
  <si>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</si>
  <si>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</si>
  <si>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</si>
  <si>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</si>
  <si>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</si>
  <si>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</si>
  <si>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</si>
  <si>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</si>
  <si>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</si>
  <si>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</si>
  <si>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</si>
  <si>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</si>
  <si>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</si>
  <si>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</si>
  <si>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</si>
  <si>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</si>
  <si>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</si>
  <si>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</si>
  <si>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</si>
  <si>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</si>
  <si>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</si>
  <si>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</si>
  <si>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</si>
  <si>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</si>
  <si>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</si>
  <si>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</si>
  <si>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</si>
  <si>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</si>
  <si>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</si>
  <si>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</si>
  <si>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</si>
  <si>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</si>
  <si>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</si>
  <si>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</si>
  <si>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</si>
  <si>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</si>
  <si>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</si>
  <si>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</si>
  <si>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</si>
  <si>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</si>
  <si>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</si>
  <si>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</si>
  <si>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(balanza global)</t>
  </si>
  <si>
    <t>2025 (E)</t>
  </si>
  <si>
    <t>2024 (P)</t>
  </si>
  <si>
    <t>NOTA: De existir diferencia entre el total y los parciales, se debe al redondeo.</t>
  </si>
  <si>
    <t>SEGÚN PARTIDA: AÑOS 2023-25,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</si>
</sst>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6" fillId="2" borderId="6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/>
    <xf numFmtId="0" fontId="3" fillId="2" borderId="7" xfId="0" applyNumberFormat="1" applyFont="1" applyFill="1" applyBorder="1"/>
    <xf numFmtId="0" fontId="3" fillId="0" borderId="3" xfId="0" applyNumberFormat="1" applyFont="1" applyFill="1" applyBorder="1"/>
    <xf numFmtId="0" fontId="6" fillId="2" borderId="7" xfId="0" applyNumberFormat="1" applyFont="1" applyFill="1" applyBorder="1" applyAlignment="1" applyProtection="1"/>
    <xf numFmtId="0" fontId="3" fillId="0" borderId="0" xfId="0" applyNumberFormat="1" applyFont="1" applyFill="1"/>
    <xf numFmtId="0" fontId="3" fillId="0" borderId="1" xfId="0" applyNumberFormat="1" applyFont="1" applyFill="1" applyBorder="1"/>
    <xf numFmtId="0" fontId="5" fillId="2" borderId="0" xfId="0" applyNumberFormat="1" applyFont="1" applyFill="1" applyBorder="1" applyAlignment="1" applyProtection="1"/>
    <xf numFmtId="0" fontId="4" fillId="0" borderId="0" xfId="0" applyNumberFormat="1" applyFont="1" applyFill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6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Border="1"/>
    <xf numFmtId="0" fontId="6" fillId="2" borderId="6" xfId="0" applyNumberFormat="1" applyFont="1" applyFill="1" applyBorder="1" applyAlignment="1" applyProtection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/>
    <xf numFmtId="0" fontId="3" fillId="0" borderId="23" xfId="0" applyNumberFormat="1" applyFont="1" applyFill="1" applyBorder="1" applyAlignment="1" applyProtection="1">
      <alignment horizontal="center"/>
    </xf>
    <xf numFmtId="0" fontId="3" fillId="0" borderId="23" xfId="0" applyNumberFormat="1" applyFont="1" applyFill="1" applyBorder="1" applyAlignment="1" applyProtection="1"/>
    <xf numFmtId="0" fontId="3" fillId="0" borderId="23" xfId="0" applyNumberFormat="1" applyFont="1" applyFill="1" applyBorder="1"/>
    <xf numFmtId="0" fontId="3" fillId="0" borderId="24" xfId="0" applyNumberFormat="1" applyFont="1" applyFill="1" applyBorder="1"/>
    <xf numFmtId="0" fontId="9" fillId="4" borderId="20" xfId="0" applyNumberFormat="1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25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60.7109375" style="16" customWidth="1"/>
    <col min="3" max="3" width="9.140625" style="10" customWidth="1"/>
    <col min="4" max="7" width="9" style="10" customWidth="1"/>
    <col min="8" max="8" width="11.28515625" style="10" customWidth="1"/>
    <col min="9" max="12" width="10.42578125" style="10" customWidth="1"/>
    <col min="13" max="13" width="11.28515625" style="10" customWidth="1"/>
    <col min="14" max="17" width="10.42578125" style="10" customWidth="1"/>
    <col min="18" max="18" width="6.7109375" style="10" customWidth="1"/>
    <col min="19" max="16384" width="9.140625" style="10"/>
  </cols>
  <sheetData>
    <row r="1" spans="1:18" ht="12.75" customHeight="1" x14ac:dyDescent="0.2">
      <c r="A1" s="44" t="s">
        <v>12</v>
      </c>
      <c r="B1" s="44"/>
      <c r="C1" s="44"/>
      <c r="D1" s="44"/>
      <c r="E1" s="44"/>
      <c r="F1" s="44"/>
      <c r="G1" s="44"/>
      <c r="H1" s="45" t="s">
        <v>12</v>
      </c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7" t="s">
        <v>13</v>
      </c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2.75" customHeight="1" x14ac:dyDescent="0.2">
      <c r="A3" s="44" t="s">
        <v>14</v>
      </c>
      <c r="B3" s="44"/>
      <c r="C3" s="44"/>
      <c r="D3" s="44"/>
      <c r="E3" s="44"/>
      <c r="F3" s="44"/>
      <c r="G3" s="44"/>
      <c r="H3" s="44" t="s">
        <v>14</v>
      </c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</row>
    <row r="5" spans="1:18" s="13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1" t="s">
        <v>0</v>
      </c>
    </row>
    <row r="6" spans="1:18" s="13" customFormat="1" ht="12.75" customHeight="1" x14ac:dyDescent="0.2">
      <c r="A6" s="29" t="s">
        <v>69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30" t="s">
        <v>69</v>
      </c>
    </row>
    <row r="7" spans="1:18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4.1" customHeight="1" x14ac:dyDescent="0.2">
      <c r="A8" s="48" t="s">
        <v>30</v>
      </c>
      <c r="B8" s="31"/>
      <c r="C8" s="51" t="s">
        <v>1</v>
      </c>
      <c r="D8" s="52"/>
      <c r="E8" s="52"/>
      <c r="F8" s="52"/>
      <c r="G8" s="53"/>
      <c r="H8" s="51" t="s">
        <v>1</v>
      </c>
      <c r="I8" s="52"/>
      <c r="J8" s="52"/>
      <c r="K8" s="52"/>
      <c r="L8" s="52"/>
      <c r="M8" s="52"/>
      <c r="N8" s="52"/>
      <c r="O8" s="52"/>
      <c r="P8" s="52"/>
      <c r="Q8" s="53"/>
      <c r="R8" s="54" t="s">
        <v>30</v>
      </c>
    </row>
    <row r="9" spans="1:18" ht="14.1" customHeight="1" x14ac:dyDescent="0.2">
      <c r="A9" s="49"/>
      <c r="B9" s="32"/>
      <c r="C9" s="57" t="s">
        <v>31</v>
      </c>
      <c r="D9" s="58"/>
      <c r="E9" s="58"/>
      <c r="F9" s="58"/>
      <c r="G9" s="59"/>
      <c r="H9" s="57" t="s">
        <v>31</v>
      </c>
      <c r="I9" s="58"/>
      <c r="J9" s="58"/>
      <c r="K9" s="58"/>
      <c r="L9" s="58"/>
      <c r="M9" s="58"/>
      <c r="N9" s="58"/>
      <c r="O9" s="58"/>
      <c r="P9" s="58"/>
      <c r="Q9" s="59"/>
      <c r="R9" s="55"/>
    </row>
    <row r="10" spans="1:18" ht="14.1" customHeight="1" x14ac:dyDescent="0.2">
      <c r="A10" s="49"/>
      <c r="B10" s="33" t="s">
        <v>2</v>
      </c>
      <c r="C10" s="60" t="s">
        <v>33</v>
      </c>
      <c r="D10" s="61"/>
      <c r="E10" s="61"/>
      <c r="F10" s="61"/>
      <c r="G10" s="62"/>
      <c r="H10" s="57" t="s">
        <v>67</v>
      </c>
      <c r="I10" s="58"/>
      <c r="J10" s="58"/>
      <c r="K10" s="58"/>
      <c r="L10" s="59"/>
      <c r="M10" s="60" t="s">
        <v>66</v>
      </c>
      <c r="N10" s="61"/>
      <c r="O10" s="61"/>
      <c r="P10" s="61"/>
      <c r="Q10" s="62"/>
      <c r="R10" s="55"/>
    </row>
    <row r="11" spans="1:18" ht="14.1" customHeight="1" x14ac:dyDescent="0.2">
      <c r="A11" s="49"/>
      <c r="B11" s="32"/>
      <c r="C11" s="63" t="s">
        <v>3</v>
      </c>
      <c r="D11" s="60" t="s">
        <v>4</v>
      </c>
      <c r="E11" s="61"/>
      <c r="F11" s="61"/>
      <c r="G11" s="62"/>
      <c r="H11" s="63" t="s">
        <v>3</v>
      </c>
      <c r="I11" s="60" t="s">
        <v>4</v>
      </c>
      <c r="J11" s="61"/>
      <c r="K11" s="61"/>
      <c r="L11" s="62"/>
      <c r="M11" s="63" t="s">
        <v>3</v>
      </c>
      <c r="N11" s="60" t="s">
        <v>4</v>
      </c>
      <c r="O11" s="61"/>
      <c r="P11" s="61"/>
      <c r="Q11" s="62"/>
      <c r="R11" s="55"/>
    </row>
    <row r="12" spans="1:18" ht="14.1" customHeight="1" x14ac:dyDescent="0.2">
      <c r="A12" s="50"/>
      <c r="B12" s="34"/>
      <c r="C12" s="64"/>
      <c r="D12" s="35" t="s">
        <v>5</v>
      </c>
      <c r="E12" s="35" t="s">
        <v>6</v>
      </c>
      <c r="F12" s="35" t="s">
        <v>7</v>
      </c>
      <c r="G12" s="35" t="s">
        <v>8</v>
      </c>
      <c r="H12" s="64"/>
      <c r="I12" s="35" t="s">
        <v>5</v>
      </c>
      <c r="J12" s="35" t="s">
        <v>6</v>
      </c>
      <c r="K12" s="35" t="s">
        <v>7</v>
      </c>
      <c r="L12" s="35" t="s">
        <v>8</v>
      </c>
      <c r="M12" s="64"/>
      <c r="N12" s="42" t="s">
        <v>5</v>
      </c>
      <c r="O12" s="36" t="s">
        <v>6</v>
      </c>
      <c r="P12" s="36" t="s">
        <v>7</v>
      </c>
      <c r="Q12" s="35" t="s">
        <v>8</v>
      </c>
      <c r="R12" s="56"/>
    </row>
    <row r="13" spans="1:18" ht="6" customHeight="1" x14ac:dyDescent="0.2">
      <c r="A13" s="37"/>
      <c r="B13" s="38"/>
      <c r="C13" s="39"/>
      <c r="D13" s="39"/>
      <c r="E13" s="39"/>
      <c r="F13" s="39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18" ht="12.75" customHeight="1" x14ac:dyDescent="0.2">
      <c r="A14" s="1">
        <v>1</v>
      </c>
      <c r="B14" s="3" t="s">
        <v>15</v>
      </c>
      <c r="C14" s="43">
        <f>C25+C26+C27</f>
        <v>-2676.789961989999</v>
      </c>
      <c r="D14" s="43">
        <f t="shared" ref="D14:G14" si="0">D25+D26+D27</f>
        <v>542.44565276000048</v>
      </c>
      <c r="E14" s="43">
        <f t="shared" si="0"/>
        <v>462.74333634000254</v>
      </c>
      <c r="F14" s="43">
        <f t="shared" si="0"/>
        <v>-1137.5185371200018</v>
      </c>
      <c r="G14" s="43">
        <f t="shared" si="0"/>
        <v>-2544.4604139700009</v>
      </c>
      <c r="H14" s="43">
        <f>H25+H26+H27</f>
        <v>568.13212193000027</v>
      </c>
      <c r="I14" s="43">
        <f t="shared" ref="I14:L14" si="1">I25+I26+I27</f>
        <v>97.18477110999936</v>
      </c>
      <c r="J14" s="43">
        <f t="shared" si="1"/>
        <v>528.86916880999945</v>
      </c>
      <c r="K14" s="43">
        <f t="shared" si="1"/>
        <v>-503.39199532000015</v>
      </c>
      <c r="L14" s="43">
        <f t="shared" si="1"/>
        <v>445.47017732999939</v>
      </c>
      <c r="M14" s="43">
        <f>M25+M26+M27</f>
        <v>-169.0481666699975</v>
      </c>
      <c r="N14" s="43">
        <f t="shared" ref="N14:Q14" si="2">N25+N26+N27</f>
        <v>-179.78491763000076</v>
      </c>
      <c r="O14" s="43">
        <f t="shared" si="2"/>
        <v>426.37982252000091</v>
      </c>
      <c r="P14" s="43">
        <f t="shared" si="2"/>
        <v>-509.32537570999847</v>
      </c>
      <c r="Q14" s="43">
        <f t="shared" si="2"/>
        <v>93.682304150000732</v>
      </c>
      <c r="R14" s="2">
        <v>1</v>
      </c>
    </row>
    <row r="15" spans="1:18" ht="12.75" customHeight="1" x14ac:dyDescent="0.2">
      <c r="A15" s="1">
        <v>2</v>
      </c>
      <c r="B15" s="28" t="s">
        <v>55</v>
      </c>
      <c r="C15" s="4">
        <f>D15+E15+F15+G15</f>
        <v>17050.269423719998</v>
      </c>
      <c r="D15" s="4">
        <v>4161.9906372599999</v>
      </c>
      <c r="E15" s="4">
        <v>4213.73542576</v>
      </c>
      <c r="F15" s="4">
        <v>4715.8312420699995</v>
      </c>
      <c r="G15" s="4">
        <v>3958.7121186299996</v>
      </c>
      <c r="H15" s="4">
        <f>I15+J15+K15+L15</f>
        <v>16009.456620919998</v>
      </c>
      <c r="I15" s="4">
        <v>3644.1783620199999</v>
      </c>
      <c r="J15" s="4">
        <v>3827.2987079299996</v>
      </c>
      <c r="K15" s="4">
        <v>4331.0723365799995</v>
      </c>
      <c r="L15" s="4">
        <v>4206.9072143900003</v>
      </c>
      <c r="M15" s="4">
        <f>N15+O15+P15+Q15</f>
        <v>15709.499228770001</v>
      </c>
      <c r="N15" s="4">
        <v>3673.9036447899998</v>
      </c>
      <c r="O15" s="4">
        <v>3886.6293138000001</v>
      </c>
      <c r="P15" s="4">
        <v>4179.9566923399998</v>
      </c>
      <c r="Q15" s="4">
        <v>3969.00957784</v>
      </c>
      <c r="R15" s="2">
        <v>2</v>
      </c>
    </row>
    <row r="16" spans="1:18" ht="12.75" customHeight="1" x14ac:dyDescent="0.2">
      <c r="A16" s="1">
        <v>3</v>
      </c>
      <c r="B16" s="28" t="s">
        <v>56</v>
      </c>
      <c r="C16" s="4">
        <f>D16+E16+F16+G16</f>
        <v>-30027.571904229997</v>
      </c>
      <c r="D16" s="4">
        <v>-6076.3543266799998</v>
      </c>
      <c r="E16" s="4">
        <v>-6500.5633876999982</v>
      </c>
      <c r="F16" s="4">
        <v>-8249.273848320001</v>
      </c>
      <c r="G16" s="4">
        <v>-9201.3803415300008</v>
      </c>
      <c r="H16" s="4">
        <f>I16+J16+K16+L16</f>
        <v>-26502.612657220001</v>
      </c>
      <c r="I16" s="4">
        <v>-6192.7607102300008</v>
      </c>
      <c r="J16" s="4">
        <v>-6479.2493290000002</v>
      </c>
      <c r="K16" s="4">
        <v>-7049.0686723499994</v>
      </c>
      <c r="L16" s="4">
        <v>-6781.5339456400006</v>
      </c>
      <c r="M16" s="4">
        <f>N16+O16+P16+Q16</f>
        <v>-28202.796757740001</v>
      </c>
      <c r="N16" s="4">
        <v>-6571.1767393599994</v>
      </c>
      <c r="O16" s="4">
        <v>-7052.2196079799996</v>
      </c>
      <c r="P16" s="4">
        <v>-7296.4529912199996</v>
      </c>
      <c r="Q16" s="4">
        <v>-7282.9474191799991</v>
      </c>
      <c r="R16" s="2">
        <v>3</v>
      </c>
    </row>
    <row r="17" spans="1:18" ht="12.75" customHeight="1" x14ac:dyDescent="0.2">
      <c r="A17" s="1">
        <v>4</v>
      </c>
      <c r="B17" s="28" t="s">
        <v>16</v>
      </c>
      <c r="C17" s="43">
        <f>C15+C16</f>
        <v>-12977.302480509999</v>
      </c>
      <c r="D17" s="43">
        <f t="shared" ref="D17:G17" si="3">D15+D16</f>
        <v>-1914.3636894199999</v>
      </c>
      <c r="E17" s="43">
        <f t="shared" si="3"/>
        <v>-2286.8279619399982</v>
      </c>
      <c r="F17" s="43">
        <f t="shared" si="3"/>
        <v>-3533.4426062500015</v>
      </c>
      <c r="G17" s="43">
        <f t="shared" si="3"/>
        <v>-5242.6682229000016</v>
      </c>
      <c r="H17" s="43">
        <f>H15+H16</f>
        <v>-10493.156036300003</v>
      </c>
      <c r="I17" s="43">
        <f t="shared" ref="I17:L17" si="4">I15+I16</f>
        <v>-2548.5823482100009</v>
      </c>
      <c r="J17" s="43">
        <f t="shared" si="4"/>
        <v>-2651.9506210700006</v>
      </c>
      <c r="K17" s="43">
        <f t="shared" si="4"/>
        <v>-2717.9963357699999</v>
      </c>
      <c r="L17" s="43">
        <f t="shared" si="4"/>
        <v>-2574.6267312500004</v>
      </c>
      <c r="M17" s="43">
        <f>M15+M16</f>
        <v>-12493.297528970001</v>
      </c>
      <c r="N17" s="43">
        <f t="shared" ref="N17:Q17" si="5">N15+N16</f>
        <v>-2897.2730945699996</v>
      </c>
      <c r="O17" s="43">
        <f t="shared" si="5"/>
        <v>-3165.5902941799995</v>
      </c>
      <c r="P17" s="43">
        <f t="shared" si="5"/>
        <v>-3116.4962988799998</v>
      </c>
      <c r="Q17" s="43">
        <f t="shared" si="5"/>
        <v>-3313.9378413399991</v>
      </c>
      <c r="R17" s="2">
        <v>4</v>
      </c>
    </row>
    <row r="18" spans="1:18" ht="12.75" customHeight="1" x14ac:dyDescent="0.2">
      <c r="A18" s="1">
        <v>5</v>
      </c>
      <c r="B18" s="28" t="s">
        <v>57</v>
      </c>
      <c r="C18" s="4">
        <f>D18+E18+F18+G18</f>
        <v>19739.573167779999</v>
      </c>
      <c r="D18" s="4">
        <v>4812.3350149500002</v>
      </c>
      <c r="E18" s="4">
        <v>4779.7370266300004</v>
      </c>
      <c r="F18" s="4">
        <v>4956.7146584599996</v>
      </c>
      <c r="G18" s="4">
        <v>5190.7864677400003</v>
      </c>
      <c r="H18" s="4">
        <f>I18+J18+K18+L18</f>
        <v>20404.731639910002</v>
      </c>
      <c r="I18" s="4">
        <v>5083.9383762400003</v>
      </c>
      <c r="J18" s="4">
        <v>5075.5216379399999</v>
      </c>
      <c r="K18" s="4">
        <v>5042.1067433999997</v>
      </c>
      <c r="L18" s="4">
        <v>5203.1648823300002</v>
      </c>
      <c r="M18" s="4">
        <f>N18+O18+P18+Q18</f>
        <v>21988.987444570004</v>
      </c>
      <c r="N18" s="4">
        <v>5555.3718985199994</v>
      </c>
      <c r="O18" s="4">
        <v>5333.2301867800006</v>
      </c>
      <c r="P18" s="4">
        <v>5471.8464971300009</v>
      </c>
      <c r="Q18" s="4">
        <v>5628.5388621399998</v>
      </c>
      <c r="R18" s="2">
        <v>5</v>
      </c>
    </row>
    <row r="19" spans="1:18" ht="12.75" customHeight="1" x14ac:dyDescent="0.2">
      <c r="A19" s="1">
        <v>6</v>
      </c>
      <c r="B19" s="28" t="s">
        <v>58</v>
      </c>
      <c r="C19" s="4">
        <f>D19+E19+F19+G19</f>
        <v>-5696.9534628399997</v>
      </c>
      <c r="D19" s="4">
        <v>-1321.51152194</v>
      </c>
      <c r="E19" s="4">
        <v>-1203.6231960800001</v>
      </c>
      <c r="F19" s="4">
        <v>-1441.2680919799998</v>
      </c>
      <c r="G19" s="4">
        <v>-1730.5506528399999</v>
      </c>
      <c r="H19" s="4">
        <f>I19+J19+K19+L19</f>
        <v>-5562.2525877199996</v>
      </c>
      <c r="I19" s="4">
        <v>-1335.9508986599999</v>
      </c>
      <c r="J19" s="4">
        <v>-1210.1437476999999</v>
      </c>
      <c r="K19" s="4">
        <v>-1516.5779694299999</v>
      </c>
      <c r="L19" s="4">
        <v>-1499.5799719300001</v>
      </c>
      <c r="M19" s="4">
        <f>N19+O19+P19+Q19</f>
        <v>-5666.1906496399997</v>
      </c>
      <c r="N19" s="4">
        <v>-1438.7470581100004</v>
      </c>
      <c r="O19" s="4">
        <v>-1234.28721591</v>
      </c>
      <c r="P19" s="4">
        <v>-1516.9839066899999</v>
      </c>
      <c r="Q19" s="4">
        <v>-1476.1724689299999</v>
      </c>
      <c r="R19" s="2">
        <v>6</v>
      </c>
    </row>
    <row r="20" spans="1:18" ht="12.75" customHeight="1" x14ac:dyDescent="0.2">
      <c r="A20" s="1">
        <v>7</v>
      </c>
      <c r="B20" s="28" t="s">
        <v>17</v>
      </c>
      <c r="C20" s="43">
        <f>C18+C19</f>
        <v>14042.61970494</v>
      </c>
      <c r="D20" s="43">
        <f t="shared" ref="D20:G20" si="6">D18+D19</f>
        <v>3490.8234930100002</v>
      </c>
      <c r="E20" s="43">
        <f t="shared" si="6"/>
        <v>3576.1138305500003</v>
      </c>
      <c r="F20" s="43">
        <f t="shared" si="6"/>
        <v>3515.44656648</v>
      </c>
      <c r="G20" s="43">
        <f t="shared" si="6"/>
        <v>3460.2358149000002</v>
      </c>
      <c r="H20" s="43">
        <f>H18+H19</f>
        <v>14842.479052190003</v>
      </c>
      <c r="I20" s="43">
        <f t="shared" ref="I20:L20" si="7">I18+I19</f>
        <v>3747.9874775800004</v>
      </c>
      <c r="J20" s="43">
        <f t="shared" si="7"/>
        <v>3865.3778902399999</v>
      </c>
      <c r="K20" s="43">
        <f t="shared" si="7"/>
        <v>3525.5287739699997</v>
      </c>
      <c r="L20" s="43">
        <f t="shared" si="7"/>
        <v>3703.5849103999999</v>
      </c>
      <c r="M20" s="43">
        <f>M18+M19</f>
        <v>16322.796794930004</v>
      </c>
      <c r="N20" s="43">
        <f t="shared" ref="N20:Q20" si="8">N18+N19</f>
        <v>4116.6248404099988</v>
      </c>
      <c r="O20" s="43">
        <f t="shared" si="8"/>
        <v>4098.9429708700009</v>
      </c>
      <c r="P20" s="43">
        <f t="shared" si="8"/>
        <v>3954.862590440001</v>
      </c>
      <c r="Q20" s="43">
        <f t="shared" si="8"/>
        <v>4152.3663932099998</v>
      </c>
      <c r="R20" s="2">
        <v>7</v>
      </c>
    </row>
    <row r="21" spans="1:18" ht="12.75" customHeight="1" x14ac:dyDescent="0.2">
      <c r="A21" s="1">
        <v>8</v>
      </c>
      <c r="B21" s="28" t="s">
        <v>18</v>
      </c>
      <c r="C21" s="43">
        <f t="shared" ref="C21:Q21" si="9">C17+C20</f>
        <v>1065.3172244300004</v>
      </c>
      <c r="D21" s="43">
        <f t="shared" si="9"/>
        <v>1576.4598035900003</v>
      </c>
      <c r="E21" s="43">
        <f t="shared" si="9"/>
        <v>1289.2858686100021</v>
      </c>
      <c r="F21" s="43">
        <f t="shared" si="9"/>
        <v>-17.996039770001516</v>
      </c>
      <c r="G21" s="43">
        <f t="shared" si="9"/>
        <v>-1782.4324080000015</v>
      </c>
      <c r="H21" s="43">
        <f t="shared" si="9"/>
        <v>4349.3230158900005</v>
      </c>
      <c r="I21" s="43">
        <f t="shared" si="9"/>
        <v>1199.4051293699995</v>
      </c>
      <c r="J21" s="43">
        <f t="shared" si="9"/>
        <v>1213.4272691699994</v>
      </c>
      <c r="K21" s="43">
        <f t="shared" si="9"/>
        <v>807.53243819999989</v>
      </c>
      <c r="L21" s="43">
        <f t="shared" si="9"/>
        <v>1128.9581791499995</v>
      </c>
      <c r="M21" s="43">
        <f t="shared" si="9"/>
        <v>3829.499265960003</v>
      </c>
      <c r="N21" s="43">
        <f t="shared" si="9"/>
        <v>1219.3517458399992</v>
      </c>
      <c r="O21" s="43">
        <f t="shared" si="9"/>
        <v>933.35267669000132</v>
      </c>
      <c r="P21" s="43">
        <f t="shared" si="9"/>
        <v>838.36629156000117</v>
      </c>
      <c r="Q21" s="43">
        <f t="shared" si="9"/>
        <v>838.42855187000077</v>
      </c>
      <c r="R21" s="2">
        <v>8</v>
      </c>
    </row>
    <row r="22" spans="1:18" ht="12.75" customHeight="1" x14ac:dyDescent="0.2">
      <c r="A22" s="1">
        <v>9</v>
      </c>
      <c r="B22" s="28" t="s">
        <v>59</v>
      </c>
      <c r="C22" s="4">
        <f>D22+E22+F22+G22</f>
        <v>3751.1682182500003</v>
      </c>
      <c r="D22" s="4">
        <v>953.90817622000009</v>
      </c>
      <c r="E22" s="4">
        <v>863.76643085000001</v>
      </c>
      <c r="F22" s="4">
        <v>935.79714990000002</v>
      </c>
      <c r="G22" s="4">
        <v>997.69646128000011</v>
      </c>
      <c r="H22" s="4">
        <f>I22+J22+K22+L22</f>
        <v>4351.2249663800003</v>
      </c>
      <c r="I22" s="4">
        <v>1155.1596017699999</v>
      </c>
      <c r="J22" s="4">
        <v>1064.8259867700001</v>
      </c>
      <c r="K22" s="4">
        <v>1067.3455330600002</v>
      </c>
      <c r="L22" s="4">
        <v>1063.8938447800001</v>
      </c>
      <c r="M22" s="4">
        <f>N22+O22+P22+Q22</f>
        <v>4359.7293031299996</v>
      </c>
      <c r="N22" s="4">
        <v>1037.21766729</v>
      </c>
      <c r="O22" s="4">
        <v>1098.8207625999999</v>
      </c>
      <c r="P22" s="4">
        <v>1112.3883290599999</v>
      </c>
      <c r="Q22" s="4">
        <v>1111.30254418</v>
      </c>
      <c r="R22" s="2">
        <v>9</v>
      </c>
    </row>
    <row r="23" spans="1:18" ht="12.75" customHeight="1" x14ac:dyDescent="0.2">
      <c r="A23" s="1">
        <v>10</v>
      </c>
      <c r="B23" s="28" t="s">
        <v>60</v>
      </c>
      <c r="C23" s="4">
        <f>D23+E23+F23+G23</f>
        <v>-7350.7590911299994</v>
      </c>
      <c r="D23" s="4">
        <v>-1990.65220755</v>
      </c>
      <c r="E23" s="4">
        <v>-1665.5319943699997</v>
      </c>
      <c r="F23" s="4">
        <v>-1999.2681134700001</v>
      </c>
      <c r="G23" s="4">
        <v>-1695.3067757399999</v>
      </c>
      <c r="H23" s="4">
        <f>I23+J23+K23+L23</f>
        <v>-7948.1696364300005</v>
      </c>
      <c r="I23" s="4">
        <v>-2237.38562073</v>
      </c>
      <c r="J23" s="4">
        <v>-1716.78895683</v>
      </c>
      <c r="K23" s="4">
        <v>-2321.3577774200003</v>
      </c>
      <c r="L23" s="4">
        <v>-1672.6372814500003</v>
      </c>
      <c r="M23" s="4">
        <f>N23+O23+P23+Q23</f>
        <v>-8135.9501650000002</v>
      </c>
      <c r="N23" s="4">
        <v>-2404.30845357</v>
      </c>
      <c r="O23" s="4">
        <v>-1577.8109889200002</v>
      </c>
      <c r="P23" s="4">
        <v>-2396.1443927399996</v>
      </c>
      <c r="Q23" s="4">
        <v>-1757.6863297700002</v>
      </c>
      <c r="R23" s="2">
        <v>10</v>
      </c>
    </row>
    <row r="24" spans="1:18" ht="12.75" customHeight="1" x14ac:dyDescent="0.2">
      <c r="A24" s="1">
        <v>11</v>
      </c>
      <c r="B24" s="28" t="s">
        <v>19</v>
      </c>
      <c r="C24" s="43">
        <f>C22+C23</f>
        <v>-3599.5908728799991</v>
      </c>
      <c r="D24" s="43">
        <f t="shared" ref="D24:G24" si="10">D22+D23</f>
        <v>-1036.7440313299999</v>
      </c>
      <c r="E24" s="43">
        <f t="shared" si="10"/>
        <v>-801.76556351999966</v>
      </c>
      <c r="F24" s="43">
        <f t="shared" si="10"/>
        <v>-1063.4709635700001</v>
      </c>
      <c r="G24" s="43">
        <f t="shared" si="10"/>
        <v>-697.61031445999981</v>
      </c>
      <c r="H24" s="43">
        <f>H22+H23</f>
        <v>-3596.9446700500002</v>
      </c>
      <c r="I24" s="43">
        <f t="shared" ref="I24:L24" si="11">I22+I23</f>
        <v>-1082.2260189600001</v>
      </c>
      <c r="J24" s="43">
        <f t="shared" si="11"/>
        <v>-651.96297005999986</v>
      </c>
      <c r="K24" s="43">
        <f t="shared" si="11"/>
        <v>-1254.0122443600001</v>
      </c>
      <c r="L24" s="43">
        <f t="shared" si="11"/>
        <v>-608.74343667000016</v>
      </c>
      <c r="M24" s="43">
        <f>M22+M23</f>
        <v>-3776.2208618700006</v>
      </c>
      <c r="N24" s="43">
        <f t="shared" ref="N24:Q24" si="12">N22+N23</f>
        <v>-1367.09078628</v>
      </c>
      <c r="O24" s="43">
        <f t="shared" si="12"/>
        <v>-478.99022632000037</v>
      </c>
      <c r="P24" s="43">
        <f t="shared" si="12"/>
        <v>-1283.7560636799997</v>
      </c>
      <c r="Q24" s="43">
        <f t="shared" si="12"/>
        <v>-646.38378559000012</v>
      </c>
      <c r="R24" s="2">
        <v>11</v>
      </c>
    </row>
    <row r="25" spans="1:18" ht="12.75" customHeight="1" x14ac:dyDescent="0.2">
      <c r="A25" s="1">
        <v>12</v>
      </c>
      <c r="B25" s="28" t="s">
        <v>20</v>
      </c>
      <c r="C25" s="43">
        <f t="shared" ref="C25:Q25" si="13">C21+C24</f>
        <v>-2534.2736484499987</v>
      </c>
      <c r="D25" s="43">
        <f t="shared" si="13"/>
        <v>539.71577226000045</v>
      </c>
      <c r="E25" s="43">
        <f t="shared" si="13"/>
        <v>487.52030509000247</v>
      </c>
      <c r="F25" s="43">
        <f t="shared" si="13"/>
        <v>-1081.4670033400016</v>
      </c>
      <c r="G25" s="43">
        <f t="shared" si="13"/>
        <v>-2480.0427224600012</v>
      </c>
      <c r="H25" s="43">
        <f t="shared" si="13"/>
        <v>752.37834584000029</v>
      </c>
      <c r="I25" s="43">
        <f t="shared" si="13"/>
        <v>117.17911040999934</v>
      </c>
      <c r="J25" s="43">
        <f t="shared" si="13"/>
        <v>561.4642991099995</v>
      </c>
      <c r="K25" s="43">
        <f t="shared" si="13"/>
        <v>-446.47980616000018</v>
      </c>
      <c r="L25" s="43">
        <f t="shared" si="13"/>
        <v>520.21474247999936</v>
      </c>
      <c r="M25" s="43">
        <f t="shared" si="13"/>
        <v>53.278404090002368</v>
      </c>
      <c r="N25" s="43">
        <f t="shared" si="13"/>
        <v>-147.73904044000074</v>
      </c>
      <c r="O25" s="43">
        <f t="shared" si="13"/>
        <v>454.36245037000094</v>
      </c>
      <c r="P25" s="43">
        <f t="shared" si="13"/>
        <v>-445.3897721199985</v>
      </c>
      <c r="Q25" s="43">
        <f t="shared" si="13"/>
        <v>192.04476628000066</v>
      </c>
      <c r="R25" s="2">
        <v>12</v>
      </c>
    </row>
    <row r="26" spans="1:18" ht="12.75" customHeight="1" x14ac:dyDescent="0.2">
      <c r="A26" s="1">
        <v>13</v>
      </c>
      <c r="B26" s="28" t="s">
        <v>61</v>
      </c>
      <c r="C26" s="4">
        <f>D26+E26+F26+G26</f>
        <v>912.81971837000003</v>
      </c>
      <c r="D26" s="4">
        <v>195.10803107999999</v>
      </c>
      <c r="E26" s="4">
        <v>211.71207518</v>
      </c>
      <c r="F26" s="4">
        <v>242.59509645999998</v>
      </c>
      <c r="G26" s="4">
        <v>263.40451565000001</v>
      </c>
      <c r="H26" s="4">
        <f>I26+J26+K26+L26</f>
        <v>879.73414121999997</v>
      </c>
      <c r="I26" s="4">
        <v>175.95433788</v>
      </c>
      <c r="J26" s="4">
        <v>213.50346722</v>
      </c>
      <c r="K26" s="4">
        <v>218.52855733000001</v>
      </c>
      <c r="L26" s="4">
        <v>271.74777878999998</v>
      </c>
      <c r="M26" s="4">
        <f>N26+O26+P26+Q26</f>
        <v>891.34675184000002</v>
      </c>
      <c r="N26" s="4">
        <v>194.77748023999999</v>
      </c>
      <c r="O26" s="4">
        <v>224.18950228</v>
      </c>
      <c r="P26" s="4">
        <v>220.58485853999997</v>
      </c>
      <c r="Q26" s="4">
        <v>251.79491078000001</v>
      </c>
      <c r="R26" s="2">
        <v>13</v>
      </c>
    </row>
    <row r="27" spans="1:18" ht="12.75" customHeight="1" x14ac:dyDescent="0.2">
      <c r="A27" s="1">
        <v>14</v>
      </c>
      <c r="B27" s="28" t="s">
        <v>62</v>
      </c>
      <c r="C27" s="4">
        <f>D27+E27+F27+G27</f>
        <v>-1055.33603191</v>
      </c>
      <c r="D27" s="4">
        <v>-192.37815058000001</v>
      </c>
      <c r="E27" s="4">
        <v>-236.48904392999998</v>
      </c>
      <c r="F27" s="4">
        <v>-298.64663024000004</v>
      </c>
      <c r="G27" s="4">
        <v>-327.82220716</v>
      </c>
      <c r="H27" s="4">
        <f>I27+J27+K27+L27</f>
        <v>-1063.9803651299999</v>
      </c>
      <c r="I27" s="4">
        <v>-195.94867718</v>
      </c>
      <c r="J27" s="4">
        <v>-246.09859751999997</v>
      </c>
      <c r="K27" s="4">
        <v>-275.44074648999998</v>
      </c>
      <c r="L27" s="4">
        <v>-346.49234393999996</v>
      </c>
      <c r="M27" s="4">
        <f>N27+O27+P27+Q27</f>
        <v>-1113.6733225999999</v>
      </c>
      <c r="N27" s="4">
        <v>-226.82335743000002</v>
      </c>
      <c r="O27" s="4">
        <v>-252.17213012999997</v>
      </c>
      <c r="P27" s="4">
        <v>-284.52046212999994</v>
      </c>
      <c r="Q27" s="4">
        <v>-350.15737290999994</v>
      </c>
      <c r="R27" s="2">
        <v>14</v>
      </c>
    </row>
    <row r="28" spans="1:18" ht="12.75" customHeight="1" x14ac:dyDescent="0.2">
      <c r="A28" s="1">
        <v>15</v>
      </c>
      <c r="B28" s="28" t="s">
        <v>21</v>
      </c>
      <c r="C28" s="43">
        <f>C26+C27</f>
        <v>-142.51631353999994</v>
      </c>
      <c r="D28" s="43">
        <f t="shared" ref="D28:G28" si="14">D26+D27</f>
        <v>2.7298804999999788</v>
      </c>
      <c r="E28" s="43">
        <f t="shared" si="14"/>
        <v>-24.77696874999998</v>
      </c>
      <c r="F28" s="43">
        <f t="shared" si="14"/>
        <v>-56.051533780000057</v>
      </c>
      <c r="G28" s="43">
        <f t="shared" si="14"/>
        <v>-64.417691509999997</v>
      </c>
      <c r="H28" s="43">
        <f>H26+H27</f>
        <v>-184.24622390999991</v>
      </c>
      <c r="I28" s="43">
        <f t="shared" ref="I28:L28" si="15">I26+I27</f>
        <v>-19.994339300000007</v>
      </c>
      <c r="J28" s="43">
        <f t="shared" si="15"/>
        <v>-32.595130299999965</v>
      </c>
      <c r="K28" s="43">
        <f t="shared" si="15"/>
        <v>-56.912189159999969</v>
      </c>
      <c r="L28" s="43">
        <f t="shared" si="15"/>
        <v>-74.744565149999971</v>
      </c>
      <c r="M28" s="43">
        <f>M26+M27</f>
        <v>-222.32657075999987</v>
      </c>
      <c r="N28" s="43">
        <f t="shared" ref="N28:Q28" si="16">N26+N27</f>
        <v>-32.045877190000027</v>
      </c>
      <c r="O28" s="43">
        <f t="shared" si="16"/>
        <v>-27.982627849999972</v>
      </c>
      <c r="P28" s="43">
        <f t="shared" si="16"/>
        <v>-63.935603589999971</v>
      </c>
      <c r="Q28" s="43">
        <f t="shared" si="16"/>
        <v>-98.362462129999926</v>
      </c>
      <c r="R28" s="2">
        <v>15</v>
      </c>
    </row>
    <row r="29" spans="1:18" ht="12.75" customHeight="1" x14ac:dyDescent="0.2">
      <c r="A29" s="1">
        <v>16</v>
      </c>
      <c r="B29" s="28" t="s">
        <v>22</v>
      </c>
      <c r="C29" s="43">
        <f t="shared" ref="C29:Q29" si="17">C25+C28</f>
        <v>-2676.7899619899986</v>
      </c>
      <c r="D29" s="43">
        <f t="shared" si="17"/>
        <v>542.44565276000048</v>
      </c>
      <c r="E29" s="43">
        <f t="shared" si="17"/>
        <v>462.74333634000249</v>
      </c>
      <c r="F29" s="43">
        <f t="shared" si="17"/>
        <v>-1137.5185371200016</v>
      </c>
      <c r="G29" s="43">
        <f t="shared" si="17"/>
        <v>-2544.4604139700014</v>
      </c>
      <c r="H29" s="43">
        <f t="shared" si="17"/>
        <v>568.13212193000038</v>
      </c>
      <c r="I29" s="43">
        <f t="shared" si="17"/>
        <v>97.184771109999332</v>
      </c>
      <c r="J29" s="43">
        <f t="shared" si="17"/>
        <v>528.86916880999956</v>
      </c>
      <c r="K29" s="43">
        <f t="shared" si="17"/>
        <v>-503.39199532000015</v>
      </c>
      <c r="L29" s="43">
        <f t="shared" si="17"/>
        <v>445.47017732999939</v>
      </c>
      <c r="M29" s="43">
        <f t="shared" si="17"/>
        <v>-169.0481666699975</v>
      </c>
      <c r="N29" s="43">
        <f t="shared" si="17"/>
        <v>-179.78491763000076</v>
      </c>
      <c r="O29" s="43">
        <f t="shared" si="17"/>
        <v>426.37982252000097</v>
      </c>
      <c r="P29" s="43">
        <f t="shared" si="17"/>
        <v>-509.32537570999847</v>
      </c>
      <c r="Q29" s="43">
        <f t="shared" si="17"/>
        <v>93.682304150000732</v>
      </c>
      <c r="R29" s="2">
        <v>16</v>
      </c>
    </row>
    <row r="30" spans="1:18" ht="12.75" customHeight="1" x14ac:dyDescent="0.2">
      <c r="A30" s="1">
        <v>17</v>
      </c>
      <c r="B30" s="28" t="s">
        <v>23</v>
      </c>
      <c r="C30" s="43">
        <f>C31+C32</f>
        <v>9.1661486500000002</v>
      </c>
      <c r="D30" s="43">
        <f t="shared" ref="D30:G30" si="18">D31+D32</f>
        <v>2.2160400999999998</v>
      </c>
      <c r="E30" s="43">
        <f t="shared" si="18"/>
        <v>2.5151159999999999</v>
      </c>
      <c r="F30" s="43">
        <f t="shared" si="18"/>
        <v>2.3801190000000001</v>
      </c>
      <c r="G30" s="43">
        <f t="shared" si="18"/>
        <v>2.0548735499999999</v>
      </c>
      <c r="H30" s="43">
        <f>H31+H32</f>
        <v>2.6469553000000001</v>
      </c>
      <c r="I30" s="43">
        <f t="shared" ref="I30:L30" si="19">I31+I32</f>
        <v>0.88641603999999996</v>
      </c>
      <c r="J30" s="43">
        <f t="shared" si="19"/>
        <v>0.75453479999999995</v>
      </c>
      <c r="K30" s="43">
        <f t="shared" si="19"/>
        <v>0.59502975000000002</v>
      </c>
      <c r="L30" s="43">
        <f t="shared" si="19"/>
        <v>0.41097471000000002</v>
      </c>
      <c r="M30" s="43">
        <f>M31+M32</f>
        <v>2.3104869899999998</v>
      </c>
      <c r="N30" s="43">
        <f t="shared" ref="N30:Q30" si="20">N31+N32</f>
        <v>0.28960000000000002</v>
      </c>
      <c r="O30" s="43">
        <f t="shared" si="20"/>
        <v>0.64</v>
      </c>
      <c r="P30" s="43">
        <f t="shared" si="20"/>
        <v>0.37398699000000002</v>
      </c>
      <c r="Q30" s="43">
        <f t="shared" si="20"/>
        <v>1.0068999999999999</v>
      </c>
      <c r="R30" s="2">
        <v>17</v>
      </c>
    </row>
    <row r="31" spans="1:18" ht="12.75" customHeight="1" x14ac:dyDescent="0.2">
      <c r="A31" s="1">
        <v>18</v>
      </c>
      <c r="B31" s="28" t="s">
        <v>63</v>
      </c>
      <c r="C31" s="4">
        <f>D31+E31+F31+G31</f>
        <v>9.1661486500000002</v>
      </c>
      <c r="D31" s="4">
        <v>2.2160400999999998</v>
      </c>
      <c r="E31" s="4">
        <v>2.5151159999999999</v>
      </c>
      <c r="F31" s="4">
        <v>2.3801190000000001</v>
      </c>
      <c r="G31" s="4">
        <v>2.0548735499999999</v>
      </c>
      <c r="H31" s="4">
        <f>I31+J31+K31+L31</f>
        <v>2.6469553000000001</v>
      </c>
      <c r="I31" s="4">
        <v>0.88641603999999996</v>
      </c>
      <c r="J31" s="4">
        <v>0.75453479999999995</v>
      </c>
      <c r="K31" s="4">
        <v>0.59502975000000002</v>
      </c>
      <c r="L31" s="4">
        <v>0.41097471000000002</v>
      </c>
      <c r="M31" s="4">
        <f>N31+O31+P31+Q31</f>
        <v>2.3104869899999998</v>
      </c>
      <c r="N31" s="4">
        <v>0.28960000000000002</v>
      </c>
      <c r="O31" s="4">
        <v>0.64</v>
      </c>
      <c r="P31" s="4">
        <v>0.37398699000000002</v>
      </c>
      <c r="Q31" s="4">
        <v>1.0068999999999999</v>
      </c>
      <c r="R31" s="2">
        <v>18</v>
      </c>
    </row>
    <row r="32" spans="1:18" ht="12.75" customHeight="1" x14ac:dyDescent="0.2">
      <c r="A32" s="1">
        <v>19</v>
      </c>
      <c r="B32" s="28" t="s">
        <v>64</v>
      </c>
      <c r="C32" s="4">
        <f>D32+E32+F32+G32</f>
        <v>0</v>
      </c>
      <c r="D32" s="5">
        <v>0</v>
      </c>
      <c r="E32" s="5">
        <v>0</v>
      </c>
      <c r="F32" s="5">
        <v>0</v>
      </c>
      <c r="G32" s="5">
        <v>0</v>
      </c>
      <c r="H32" s="4">
        <f>I32+J32+K32+L32</f>
        <v>0</v>
      </c>
      <c r="I32" s="5">
        <v>0</v>
      </c>
      <c r="J32" s="5">
        <v>0</v>
      </c>
      <c r="K32" s="5">
        <v>0</v>
      </c>
      <c r="L32" s="5">
        <v>0</v>
      </c>
      <c r="M32" s="4">
        <f>N32+O32+P32+Q32</f>
        <v>0</v>
      </c>
      <c r="N32" s="5">
        <v>0</v>
      </c>
      <c r="O32" s="5">
        <v>0</v>
      </c>
      <c r="P32" s="5">
        <v>0</v>
      </c>
      <c r="Q32" s="5">
        <v>0</v>
      </c>
      <c r="R32" s="2">
        <v>19</v>
      </c>
    </row>
    <row r="33" spans="1:18" ht="12.75" customHeight="1" x14ac:dyDescent="0.2">
      <c r="A33" s="1">
        <v>20</v>
      </c>
      <c r="B33" s="3" t="s">
        <v>34</v>
      </c>
      <c r="C33" s="43">
        <f>C14+C30</f>
        <v>-2667.6238133399988</v>
      </c>
      <c r="D33" s="43">
        <f t="shared" ref="D33:G33" si="21">D14+D30</f>
        <v>544.66169286000047</v>
      </c>
      <c r="E33" s="43">
        <f t="shared" si="21"/>
        <v>465.25845234000252</v>
      </c>
      <c r="F33" s="43">
        <f t="shared" si="21"/>
        <v>-1135.1384181200019</v>
      </c>
      <c r="G33" s="43">
        <f t="shared" si="21"/>
        <v>-2542.4055404200008</v>
      </c>
      <c r="H33" s="43">
        <f>H14+H30</f>
        <v>570.77907723000021</v>
      </c>
      <c r="I33" s="43">
        <f t="shared" ref="I33:L33" si="22">I14+I30</f>
        <v>98.071187149999361</v>
      </c>
      <c r="J33" s="43">
        <f t="shared" si="22"/>
        <v>529.62370360999944</v>
      </c>
      <c r="K33" s="43">
        <f t="shared" si="22"/>
        <v>-502.79696557000017</v>
      </c>
      <c r="L33" s="43">
        <f t="shared" si="22"/>
        <v>445.88115203999939</v>
      </c>
      <c r="M33" s="43">
        <f>M14+M30</f>
        <v>-166.73767967999751</v>
      </c>
      <c r="N33" s="43">
        <f t="shared" ref="N33:Q33" si="23">N14+N30</f>
        <v>-179.49531763000076</v>
      </c>
      <c r="O33" s="43">
        <f t="shared" si="23"/>
        <v>427.0198225200009</v>
      </c>
      <c r="P33" s="43">
        <f t="shared" si="23"/>
        <v>-508.95138871999848</v>
      </c>
      <c r="Q33" s="43">
        <f t="shared" si="23"/>
        <v>94.689204150000734</v>
      </c>
      <c r="R33" s="2">
        <v>20</v>
      </c>
    </row>
    <row r="34" spans="1:18" ht="12.75" customHeight="1" x14ac:dyDescent="0.2">
      <c r="A34" s="1">
        <v>21</v>
      </c>
      <c r="B34" s="3" t="s">
        <v>24</v>
      </c>
      <c r="C34" s="43">
        <f>C35+C38+C41+C44+C49</f>
        <v>1226.0527219699984</v>
      </c>
      <c r="D34" s="43">
        <f t="shared" ref="D34:G34" si="24">D35+D38+D41+D44+D49</f>
        <v>-1212.2389199700001</v>
      </c>
      <c r="E34" s="43">
        <f t="shared" si="24"/>
        <v>266.76175158999968</v>
      </c>
      <c r="F34" s="43">
        <f t="shared" si="24"/>
        <v>658.47598895999977</v>
      </c>
      <c r="G34" s="43">
        <f t="shared" si="24"/>
        <v>1513.0539013899988</v>
      </c>
      <c r="H34" s="43">
        <f>H35+H38+H41+H44+H49</f>
        <v>2865.1943478499988</v>
      </c>
      <c r="I34" s="43">
        <f t="shared" ref="I34:L34" si="25">I35+I38+I41+I44+I49</f>
        <v>3376.3567035499996</v>
      </c>
      <c r="J34" s="43">
        <f t="shared" si="25"/>
        <v>-2051.4583309199998</v>
      </c>
      <c r="K34" s="43">
        <f t="shared" si="25"/>
        <v>199.7927245100002</v>
      </c>
      <c r="L34" s="43">
        <f t="shared" si="25"/>
        <v>1340.5032507099995</v>
      </c>
      <c r="M34" s="43">
        <f>M35+M38+M41+M44+M49</f>
        <v>197.18221457000254</v>
      </c>
      <c r="N34" s="43">
        <f t="shared" ref="N34:Q34" si="26">N35+N38+N41+N44+N49</f>
        <v>-3592.1731965499994</v>
      </c>
      <c r="O34" s="43">
        <f t="shared" si="26"/>
        <v>758.43635847000087</v>
      </c>
      <c r="P34" s="43">
        <f t="shared" si="26"/>
        <v>909.0688038000003</v>
      </c>
      <c r="Q34" s="43">
        <f t="shared" si="26"/>
        <v>2121.8502488499998</v>
      </c>
      <c r="R34" s="2">
        <v>21</v>
      </c>
    </row>
    <row r="35" spans="1:18" ht="12.75" customHeight="1" x14ac:dyDescent="0.2">
      <c r="A35" s="1">
        <v>22</v>
      </c>
      <c r="B35" s="3" t="s">
        <v>35</v>
      </c>
      <c r="C35" s="4">
        <f>C36+C37</f>
        <v>1270.2956822699998</v>
      </c>
      <c r="D35" s="4">
        <f t="shared" ref="D35:G35" si="27">D36+D37</f>
        <v>483.67638819000001</v>
      </c>
      <c r="E35" s="4">
        <f t="shared" si="27"/>
        <v>688.38226645999987</v>
      </c>
      <c r="F35" s="4">
        <f t="shared" si="27"/>
        <v>-47.290570129999978</v>
      </c>
      <c r="G35" s="4">
        <f t="shared" si="27"/>
        <v>145.52759774999964</v>
      </c>
      <c r="H35" s="4">
        <f>H36+H37</f>
        <v>2001.4787076</v>
      </c>
      <c r="I35" s="4">
        <f t="shared" ref="I35:L35" si="28">I36+I37</f>
        <v>1020.0170625600001</v>
      </c>
      <c r="J35" s="4">
        <f t="shared" si="28"/>
        <v>504.83678443000002</v>
      </c>
      <c r="K35" s="4">
        <f t="shared" si="28"/>
        <v>292.50100431000004</v>
      </c>
      <c r="L35" s="4">
        <f t="shared" si="28"/>
        <v>184.12385630000006</v>
      </c>
      <c r="M35" s="4">
        <f>M36+M37</f>
        <v>1809.2523888500004</v>
      </c>
      <c r="N35" s="4">
        <f t="shared" ref="N35:Q35" si="29">N36+N37</f>
        <v>378.61067216999993</v>
      </c>
      <c r="O35" s="4">
        <f t="shared" si="29"/>
        <v>352.81583912000042</v>
      </c>
      <c r="P35" s="4">
        <f t="shared" si="29"/>
        <v>486.31999396999993</v>
      </c>
      <c r="Q35" s="4">
        <f t="shared" si="29"/>
        <v>591.50588358999994</v>
      </c>
      <c r="R35" s="2">
        <v>22</v>
      </c>
    </row>
    <row r="36" spans="1:18" ht="12.75" customHeight="1" x14ac:dyDescent="0.2">
      <c r="A36" s="1">
        <v>23</v>
      </c>
      <c r="B36" s="3" t="s">
        <v>37</v>
      </c>
      <c r="C36" s="4">
        <f>D36+E36+F36+G36</f>
        <v>-800.42857135000031</v>
      </c>
      <c r="D36" s="4">
        <v>-146.16846684999999</v>
      </c>
      <c r="E36" s="4">
        <v>-56.367597559999993</v>
      </c>
      <c r="F36" s="4">
        <v>-122.22655369999998</v>
      </c>
      <c r="G36" s="4">
        <v>-475.66595324000031</v>
      </c>
      <c r="H36" s="4">
        <f>I36+J36+K36+L36</f>
        <v>-452.73766795999995</v>
      </c>
      <c r="I36" s="4">
        <v>-99.149028180000002</v>
      </c>
      <c r="J36" s="4">
        <v>-94.670386329999999</v>
      </c>
      <c r="K36" s="4">
        <v>-52.042598840000004</v>
      </c>
      <c r="L36" s="4">
        <v>-206.87565460999997</v>
      </c>
      <c r="M36" s="4">
        <f>N36+O36+P36+Q36</f>
        <v>904.19227905000025</v>
      </c>
      <c r="N36" s="4">
        <v>-175.28294310999999</v>
      </c>
      <c r="O36" s="4">
        <v>1419.8176405700001</v>
      </c>
      <c r="P36" s="4">
        <v>-128.03492750999999</v>
      </c>
      <c r="Q36" s="4">
        <v>-212.3074909</v>
      </c>
      <c r="R36" s="2">
        <v>23</v>
      </c>
    </row>
    <row r="37" spans="1:18" ht="12.75" customHeight="1" x14ac:dyDescent="0.2">
      <c r="A37" s="1">
        <v>24</v>
      </c>
      <c r="B37" s="3" t="s">
        <v>38</v>
      </c>
      <c r="C37" s="4">
        <f>D37+E37+F37+G37</f>
        <v>2070.7242536200001</v>
      </c>
      <c r="D37" s="4">
        <v>629.84485503999997</v>
      </c>
      <c r="E37" s="4">
        <v>744.7498640199999</v>
      </c>
      <c r="F37" s="4">
        <v>74.935983570000005</v>
      </c>
      <c r="G37" s="4">
        <v>621.19355098999995</v>
      </c>
      <c r="H37" s="4">
        <f>I37+J37+K37+L37</f>
        <v>2454.21637556</v>
      </c>
      <c r="I37" s="4">
        <v>1119.1660907400001</v>
      </c>
      <c r="J37" s="4">
        <v>599.50717076000001</v>
      </c>
      <c r="K37" s="4">
        <v>344.54360315000002</v>
      </c>
      <c r="L37" s="4">
        <v>390.99951091000003</v>
      </c>
      <c r="M37" s="4">
        <f>N37+O37+P37+Q37</f>
        <v>905.06010980000019</v>
      </c>
      <c r="N37" s="4">
        <v>553.89361527999995</v>
      </c>
      <c r="O37" s="4">
        <v>-1067.0018014499997</v>
      </c>
      <c r="P37" s="4">
        <v>614.35492147999992</v>
      </c>
      <c r="Q37" s="4">
        <v>803.81337449</v>
      </c>
      <c r="R37" s="2">
        <v>24</v>
      </c>
    </row>
    <row r="38" spans="1:18" ht="12.75" customHeight="1" x14ac:dyDescent="0.2">
      <c r="A38" s="1">
        <v>25</v>
      </c>
      <c r="B38" s="3" t="s">
        <v>36</v>
      </c>
      <c r="C38" s="4">
        <f>C39+C40</f>
        <v>-3093.75956765</v>
      </c>
      <c r="D38" s="4">
        <f t="shared" ref="D38:G38" si="30">D39+D40</f>
        <v>-1894.41603545</v>
      </c>
      <c r="E38" s="4">
        <f t="shared" si="30"/>
        <v>-1954.8080153700002</v>
      </c>
      <c r="F38" s="4">
        <f t="shared" si="30"/>
        <v>537.06175533999999</v>
      </c>
      <c r="G38" s="4">
        <f t="shared" si="30"/>
        <v>218.40272782999998</v>
      </c>
      <c r="H38" s="4">
        <f>H39+H40</f>
        <v>-3547.8027285400003</v>
      </c>
      <c r="I38" s="4">
        <f t="shared" ref="I38:L38" si="31">I39+I40</f>
        <v>-1749.1650877200002</v>
      </c>
      <c r="J38" s="4">
        <f t="shared" si="31"/>
        <v>-1114.1735927799998</v>
      </c>
      <c r="K38" s="4">
        <f t="shared" si="31"/>
        <v>-65.239105150000029</v>
      </c>
      <c r="L38" s="4">
        <f t="shared" si="31"/>
        <v>-619.22494289000008</v>
      </c>
      <c r="M38" s="4">
        <f>M39+M40</f>
        <v>-5333.88867338</v>
      </c>
      <c r="N38" s="4">
        <f t="shared" ref="N38:Q38" si="32">N39+N40</f>
        <v>-2531.1322092199998</v>
      </c>
      <c r="O38" s="4">
        <f t="shared" si="32"/>
        <v>-579.65451000999997</v>
      </c>
      <c r="P38" s="4">
        <f t="shared" si="32"/>
        <v>-2236.88937584</v>
      </c>
      <c r="Q38" s="4">
        <f t="shared" si="32"/>
        <v>13.787421690000031</v>
      </c>
      <c r="R38" s="2">
        <v>25</v>
      </c>
    </row>
    <row r="39" spans="1:18" ht="12.75" customHeight="1" x14ac:dyDescent="0.2">
      <c r="A39" s="1">
        <v>26</v>
      </c>
      <c r="B39" s="3" t="s">
        <v>39</v>
      </c>
      <c r="C39" s="4">
        <f t="shared" ref="C39:C40" si="33">D39+E39+F39+G39</f>
        <v>111.30833074999995</v>
      </c>
      <c r="D39" s="4">
        <v>-842.61095931</v>
      </c>
      <c r="E39" s="4">
        <v>389.12224401999998</v>
      </c>
      <c r="F39" s="4">
        <v>623.00178548999997</v>
      </c>
      <c r="G39" s="4">
        <v>-58.204739449999998</v>
      </c>
      <c r="H39" s="4">
        <f t="shared" ref="H39:H40" si="34">I39+J39+K39+L39</f>
        <v>-215.7099399899999</v>
      </c>
      <c r="I39" s="4">
        <v>106.54640047000001</v>
      </c>
      <c r="J39" s="4">
        <v>-374.00153745999995</v>
      </c>
      <c r="K39" s="4">
        <v>-6.6962197100000012</v>
      </c>
      <c r="L39" s="4">
        <v>58.441416709999999</v>
      </c>
      <c r="M39" s="4">
        <f t="shared" ref="M39:M40" si="35">N39+O39+P39+Q39</f>
        <v>-1323.4102373699998</v>
      </c>
      <c r="N39" s="4">
        <v>-382.40946685000006</v>
      </c>
      <c r="O39" s="4">
        <v>-147.83768856</v>
      </c>
      <c r="P39" s="4">
        <v>-617.88464340999997</v>
      </c>
      <c r="Q39" s="4">
        <v>-175.27843855000003</v>
      </c>
      <c r="R39" s="2">
        <v>26</v>
      </c>
    </row>
    <row r="40" spans="1:18" ht="12.75" customHeight="1" x14ac:dyDescent="0.2">
      <c r="A40" s="1">
        <v>27</v>
      </c>
      <c r="B40" s="3" t="s">
        <v>40</v>
      </c>
      <c r="C40" s="4">
        <f t="shared" si="33"/>
        <v>-3205.0678984000001</v>
      </c>
      <c r="D40" s="4">
        <v>-1051.80507614</v>
      </c>
      <c r="E40" s="4">
        <v>-2343.9302593900002</v>
      </c>
      <c r="F40" s="4">
        <v>-85.940030150000013</v>
      </c>
      <c r="G40" s="4">
        <v>276.60746727999998</v>
      </c>
      <c r="H40" s="4">
        <f t="shared" si="34"/>
        <v>-3332.0927885500005</v>
      </c>
      <c r="I40" s="4">
        <v>-1855.7114881900002</v>
      </c>
      <c r="J40" s="4">
        <v>-740.17205531999991</v>
      </c>
      <c r="K40" s="4">
        <v>-58.54288544000002</v>
      </c>
      <c r="L40" s="4">
        <v>-677.66635960000008</v>
      </c>
      <c r="M40" s="4">
        <f t="shared" si="35"/>
        <v>-4010.4784360100002</v>
      </c>
      <c r="N40" s="4">
        <v>-2148.7227423699997</v>
      </c>
      <c r="O40" s="4">
        <v>-431.81682145000002</v>
      </c>
      <c r="P40" s="4">
        <v>-1619.0047324299999</v>
      </c>
      <c r="Q40" s="4">
        <v>189.06586024000006</v>
      </c>
      <c r="R40" s="2">
        <v>27</v>
      </c>
    </row>
    <row r="41" spans="1:18" ht="12.75" customHeight="1" x14ac:dyDescent="0.2">
      <c r="A41" s="1">
        <v>28</v>
      </c>
      <c r="B41" s="3" t="s">
        <v>25</v>
      </c>
      <c r="C41" s="4">
        <f>C42+C43</f>
        <v>2922.3107424499995</v>
      </c>
      <c r="D41" s="4">
        <f t="shared" ref="D41:G41" si="36">D42+D43</f>
        <v>1626.0559009999995</v>
      </c>
      <c r="E41" s="4">
        <f t="shared" si="36"/>
        <v>-3.4691751800000001</v>
      </c>
      <c r="F41" s="4">
        <f t="shared" si="36"/>
        <v>-47.048003929999993</v>
      </c>
      <c r="G41" s="4">
        <f t="shared" si="36"/>
        <v>1346.7720205600003</v>
      </c>
      <c r="H41" s="4">
        <f>H42+H43</f>
        <v>2807.1309354400005</v>
      </c>
      <c r="I41" s="4">
        <f t="shared" ref="I41:L41" si="37">I42+I43</f>
        <v>3089.2595602400002</v>
      </c>
      <c r="J41" s="4">
        <f t="shared" si="37"/>
        <v>46.336194119999995</v>
      </c>
      <c r="K41" s="4">
        <f t="shared" si="37"/>
        <v>-361.59847026999995</v>
      </c>
      <c r="L41" s="4">
        <f t="shared" si="37"/>
        <v>33.133651350000015</v>
      </c>
      <c r="M41" s="4">
        <f>M42+M43</f>
        <v>-690.00660819000007</v>
      </c>
      <c r="N41" s="4">
        <f t="shared" ref="N41:Q41" si="38">N42+N43</f>
        <v>-1288.0117361</v>
      </c>
      <c r="O41" s="4">
        <f t="shared" si="38"/>
        <v>-55.36160953000001</v>
      </c>
      <c r="P41" s="4">
        <f t="shared" si="38"/>
        <v>665.03502707000007</v>
      </c>
      <c r="Q41" s="4">
        <f t="shared" si="38"/>
        <v>-11.668289630000004</v>
      </c>
      <c r="R41" s="2">
        <v>28</v>
      </c>
    </row>
    <row r="42" spans="1:18" ht="12.75" customHeight="1" x14ac:dyDescent="0.2">
      <c r="A42" s="1">
        <v>29</v>
      </c>
      <c r="B42" s="3" t="s">
        <v>41</v>
      </c>
      <c r="C42" s="4">
        <f t="shared" ref="C42:C43" si="39">D42+E42+F42+G42</f>
        <v>0</v>
      </c>
      <c r="D42" s="5">
        <v>0</v>
      </c>
      <c r="E42" s="5">
        <v>0</v>
      </c>
      <c r="F42" s="5">
        <v>0</v>
      </c>
      <c r="G42" s="5">
        <v>0</v>
      </c>
      <c r="H42" s="4">
        <f t="shared" ref="H42:H43" si="40">I42+J42+K42+L42</f>
        <v>0</v>
      </c>
      <c r="I42" s="5">
        <v>0</v>
      </c>
      <c r="J42" s="5">
        <v>0</v>
      </c>
      <c r="K42" s="5">
        <v>0</v>
      </c>
      <c r="L42" s="5">
        <v>0</v>
      </c>
      <c r="M42" s="4">
        <f t="shared" ref="M42:M43" si="41">N42+O42+P42+Q42</f>
        <v>0</v>
      </c>
      <c r="N42" s="5">
        <v>0</v>
      </c>
      <c r="O42" s="5">
        <v>0</v>
      </c>
      <c r="P42" s="5">
        <v>0</v>
      </c>
      <c r="Q42" s="5">
        <v>0</v>
      </c>
      <c r="R42" s="2">
        <v>29</v>
      </c>
    </row>
    <row r="43" spans="1:18" ht="12.75" customHeight="1" x14ac:dyDescent="0.2">
      <c r="A43" s="1">
        <v>30</v>
      </c>
      <c r="B43" s="3" t="s">
        <v>42</v>
      </c>
      <c r="C43" s="4">
        <f t="shared" si="39"/>
        <v>2922.3107424499995</v>
      </c>
      <c r="D43" s="4">
        <v>1626.0559009999995</v>
      </c>
      <c r="E43" s="4">
        <v>-3.4691751800000001</v>
      </c>
      <c r="F43" s="4">
        <v>-47.048003929999993</v>
      </c>
      <c r="G43" s="4">
        <v>1346.7720205600003</v>
      </c>
      <c r="H43" s="4">
        <f t="shared" si="40"/>
        <v>2807.1309354400005</v>
      </c>
      <c r="I43" s="4">
        <v>3089.2595602400002</v>
      </c>
      <c r="J43" s="4">
        <v>46.336194119999995</v>
      </c>
      <c r="K43" s="4">
        <v>-361.59847026999995</v>
      </c>
      <c r="L43" s="4">
        <v>33.133651350000015</v>
      </c>
      <c r="M43" s="4">
        <f t="shared" si="41"/>
        <v>-690.00660819000007</v>
      </c>
      <c r="N43" s="4">
        <v>-1288.0117361</v>
      </c>
      <c r="O43" s="4">
        <v>-55.36160953000001</v>
      </c>
      <c r="P43" s="4">
        <v>665.03502707000007</v>
      </c>
      <c r="Q43" s="4">
        <v>-11.668289630000004</v>
      </c>
      <c r="R43" s="2">
        <v>30</v>
      </c>
    </row>
    <row r="44" spans="1:18" ht="12.75" customHeight="1" x14ac:dyDescent="0.2">
      <c r="A44" s="1">
        <v>31</v>
      </c>
      <c r="B44" s="3" t="s">
        <v>26</v>
      </c>
      <c r="C44" s="4">
        <f>C45+C46+C47+C48</f>
        <v>-3700.4350014600013</v>
      </c>
      <c r="D44" s="4">
        <f t="shared" ref="D44:G44" si="42">D45+D46+D47+D48</f>
        <v>-2424.5365908799995</v>
      </c>
      <c r="E44" s="4">
        <f t="shared" si="42"/>
        <v>662.64869494000004</v>
      </c>
      <c r="F44" s="4">
        <f t="shared" si="42"/>
        <v>526.07428437999977</v>
      </c>
      <c r="G44" s="4">
        <f t="shared" si="42"/>
        <v>-2464.6213899000013</v>
      </c>
      <c r="H44" s="4">
        <f>H45+H46+H47+H48</f>
        <v>-4792.0533588500002</v>
      </c>
      <c r="I44" s="4">
        <f t="shared" ref="I44:L44" si="43">I45+I46+I47+I48</f>
        <v>1991.91123062</v>
      </c>
      <c r="J44" s="4">
        <f t="shared" si="43"/>
        <v>-2022.5466333899999</v>
      </c>
      <c r="K44" s="4">
        <f t="shared" si="43"/>
        <v>-1779.2084198</v>
      </c>
      <c r="L44" s="4">
        <f t="shared" si="43"/>
        <v>-2982.2095362799996</v>
      </c>
      <c r="M44" s="4">
        <f>M45+M46+M47+M48</f>
        <v>-5067.3088358099994</v>
      </c>
      <c r="N44" s="4">
        <f t="shared" ref="N44:Q44" si="44">N45+N46+N47+N48</f>
        <v>-2560.7245947199999</v>
      </c>
      <c r="O44" s="4">
        <f t="shared" si="44"/>
        <v>-2253.3980734699999</v>
      </c>
      <c r="P44" s="4">
        <f t="shared" si="44"/>
        <v>-155.60103721999991</v>
      </c>
      <c r="Q44" s="4">
        <f t="shared" si="44"/>
        <v>-97.585130400000025</v>
      </c>
      <c r="R44" s="2">
        <v>31</v>
      </c>
    </row>
    <row r="45" spans="1:18" ht="12.75" customHeight="1" x14ac:dyDescent="0.2">
      <c r="A45" s="1">
        <v>32</v>
      </c>
      <c r="B45" s="3" t="s">
        <v>43</v>
      </c>
      <c r="C45" s="4">
        <f t="shared" ref="C45:C48" si="45">D45+E45+F45+G45</f>
        <v>0</v>
      </c>
      <c r="D45" s="5">
        <v>0</v>
      </c>
      <c r="E45" s="5">
        <v>0</v>
      </c>
      <c r="F45" s="5">
        <v>0</v>
      </c>
      <c r="G45" s="5">
        <v>0</v>
      </c>
      <c r="H45" s="4">
        <f t="shared" ref="H45:H48" si="46">I45+J45+K45+L45</f>
        <v>0</v>
      </c>
      <c r="I45" s="5">
        <v>0</v>
      </c>
      <c r="J45" s="5">
        <v>0</v>
      </c>
      <c r="K45" s="5">
        <v>0</v>
      </c>
      <c r="L45" s="5">
        <v>0</v>
      </c>
      <c r="M45" s="4">
        <f t="shared" ref="M45:M48" si="47">N45+O45+P45+Q45</f>
        <v>0</v>
      </c>
      <c r="N45" s="5">
        <v>0</v>
      </c>
      <c r="O45" s="5">
        <v>0</v>
      </c>
      <c r="P45" s="5">
        <v>0</v>
      </c>
      <c r="Q45" s="5">
        <v>0</v>
      </c>
      <c r="R45" s="2">
        <v>32</v>
      </c>
    </row>
    <row r="46" spans="1:18" ht="12.75" customHeight="1" x14ac:dyDescent="0.2">
      <c r="A46" s="1">
        <v>33</v>
      </c>
      <c r="B46" s="3" t="s">
        <v>44</v>
      </c>
      <c r="C46" s="4">
        <f t="shared" si="45"/>
        <v>72.367149990000001</v>
      </c>
      <c r="D46" s="4">
        <v>81.174306740000006</v>
      </c>
      <c r="E46" s="4">
        <v>-15.26944125</v>
      </c>
      <c r="F46" s="4">
        <v>-6.3478216499999993</v>
      </c>
      <c r="G46" s="4">
        <v>12.810106149999996</v>
      </c>
      <c r="H46" s="4">
        <f t="shared" si="46"/>
        <v>9.2392291600000043</v>
      </c>
      <c r="I46" s="4">
        <v>2.0645249000000003</v>
      </c>
      <c r="J46" s="4">
        <v>-16.123451799999998</v>
      </c>
      <c r="K46" s="4">
        <v>-7.3802280400000004</v>
      </c>
      <c r="L46" s="4">
        <v>30.678384100000002</v>
      </c>
      <c r="M46" s="4">
        <f t="shared" si="47"/>
        <v>-9.2303539800000003</v>
      </c>
      <c r="N46" s="4">
        <v>-1.5233210000000001</v>
      </c>
      <c r="O46" s="4">
        <v>-3.8868073699999997</v>
      </c>
      <c r="P46" s="4">
        <v>-2.9565379999999999E-2</v>
      </c>
      <c r="Q46" s="4">
        <v>-3.7906602300000003</v>
      </c>
      <c r="R46" s="2">
        <v>33</v>
      </c>
    </row>
    <row r="47" spans="1:18" ht="12.75" customHeight="1" x14ac:dyDescent="0.2">
      <c r="A47" s="1">
        <v>34</v>
      </c>
      <c r="B47" s="3" t="s">
        <v>45</v>
      </c>
      <c r="C47" s="4">
        <f t="shared" si="45"/>
        <v>-3128.5021578200012</v>
      </c>
      <c r="D47" s="4">
        <v>-1934.3056866699999</v>
      </c>
      <c r="E47" s="4">
        <v>110.43261022999999</v>
      </c>
      <c r="F47" s="4">
        <v>1446.21877305</v>
      </c>
      <c r="G47" s="4">
        <v>-2750.8478544300015</v>
      </c>
      <c r="H47" s="4">
        <f t="shared" si="46"/>
        <v>-3788.4099120999999</v>
      </c>
      <c r="I47" s="4">
        <v>1483.2599928699999</v>
      </c>
      <c r="J47" s="4">
        <v>-1392.3531900599999</v>
      </c>
      <c r="K47" s="4">
        <v>-1697.7970194699999</v>
      </c>
      <c r="L47" s="4">
        <v>-2181.5196954399999</v>
      </c>
      <c r="M47" s="4">
        <f t="shared" si="47"/>
        <v>-4034.3227508499995</v>
      </c>
      <c r="N47" s="4">
        <v>-1573.5949318400001</v>
      </c>
      <c r="O47" s="4">
        <v>-1552.1714250499999</v>
      </c>
      <c r="P47" s="4">
        <v>261.22992134000003</v>
      </c>
      <c r="Q47" s="4">
        <v>-1169.7863152999998</v>
      </c>
      <c r="R47" s="2">
        <v>34</v>
      </c>
    </row>
    <row r="48" spans="1:18" ht="12.75" customHeight="1" x14ac:dyDescent="0.2">
      <c r="A48" s="1">
        <v>35</v>
      </c>
      <c r="B48" s="3" t="s">
        <v>46</v>
      </c>
      <c r="C48" s="4">
        <f t="shared" si="45"/>
        <v>-644.29999363000002</v>
      </c>
      <c r="D48" s="4">
        <v>-571.40521094999986</v>
      </c>
      <c r="E48" s="4">
        <v>567.48552596000002</v>
      </c>
      <c r="F48" s="4">
        <v>-913.7966670200002</v>
      </c>
      <c r="G48" s="4">
        <v>273.41635837999996</v>
      </c>
      <c r="H48" s="4">
        <f t="shared" si="46"/>
        <v>-1012.88267591</v>
      </c>
      <c r="I48" s="4">
        <v>506.58671285000003</v>
      </c>
      <c r="J48" s="4">
        <v>-614.06999153000004</v>
      </c>
      <c r="K48" s="4">
        <v>-74.031172290000029</v>
      </c>
      <c r="L48" s="4">
        <v>-831.36822494</v>
      </c>
      <c r="M48" s="4">
        <f t="shared" si="47"/>
        <v>-1023.7557309800002</v>
      </c>
      <c r="N48" s="4">
        <v>-985.60634187999995</v>
      </c>
      <c r="O48" s="4">
        <v>-697.33984105000002</v>
      </c>
      <c r="P48" s="4">
        <v>-416.80139317999993</v>
      </c>
      <c r="Q48" s="4">
        <v>1075.9918451299998</v>
      </c>
      <c r="R48" s="2">
        <v>35</v>
      </c>
    </row>
    <row r="49" spans="1:18" ht="12.75" customHeight="1" x14ac:dyDescent="0.2">
      <c r="A49" s="1">
        <v>36</v>
      </c>
      <c r="B49" s="3" t="s">
        <v>27</v>
      </c>
      <c r="C49" s="4">
        <f>C50+C51+C52+C53</f>
        <v>3827.6408663600005</v>
      </c>
      <c r="D49" s="4">
        <f t="shared" ref="D49:G49" si="48">D50+D51+D52+D53</f>
        <v>996.98141716999999</v>
      </c>
      <c r="E49" s="4">
        <f t="shared" si="48"/>
        <v>874.00798074000022</v>
      </c>
      <c r="F49" s="4">
        <f t="shared" si="48"/>
        <v>-310.32147669999995</v>
      </c>
      <c r="G49" s="4">
        <f t="shared" si="48"/>
        <v>2266.9729451500002</v>
      </c>
      <c r="H49" s="4">
        <f>H50+H51+H52+H53</f>
        <v>6396.4407921999991</v>
      </c>
      <c r="I49" s="4">
        <f t="shared" ref="I49:L49" si="49">I50+I51+I52+I53</f>
        <v>-975.66606215000013</v>
      </c>
      <c r="J49" s="4">
        <f t="shared" si="49"/>
        <v>534.0889166999998</v>
      </c>
      <c r="K49" s="4">
        <f t="shared" si="49"/>
        <v>2113.3377154200002</v>
      </c>
      <c r="L49" s="4">
        <f t="shared" si="49"/>
        <v>4724.6802222299993</v>
      </c>
      <c r="M49" s="4">
        <f>M50+M51+M52+M53</f>
        <v>9479.1339431000015</v>
      </c>
      <c r="N49" s="4">
        <f t="shared" ref="N49:Q49" si="50">N50+N51+N52+N53</f>
        <v>2409.0846713200008</v>
      </c>
      <c r="O49" s="4">
        <f t="shared" si="50"/>
        <v>3294.0347123600004</v>
      </c>
      <c r="P49" s="4">
        <f t="shared" si="50"/>
        <v>2150.2041958200002</v>
      </c>
      <c r="Q49" s="4">
        <f t="shared" si="50"/>
        <v>1625.8103636000001</v>
      </c>
      <c r="R49" s="2">
        <v>36</v>
      </c>
    </row>
    <row r="50" spans="1:18" ht="12.75" customHeight="1" x14ac:dyDescent="0.2">
      <c r="A50" s="1">
        <v>37</v>
      </c>
      <c r="B50" s="3" t="s">
        <v>47</v>
      </c>
      <c r="C50" s="4">
        <f t="shared" ref="C50:C53" si="51">D50+E50+F50+G50</f>
        <v>-62.963042200000004</v>
      </c>
      <c r="D50" s="4">
        <v>-32.825188439999998</v>
      </c>
      <c r="E50" s="4">
        <v>0.32541484999999987</v>
      </c>
      <c r="F50" s="4">
        <v>-32.291666440000007</v>
      </c>
      <c r="G50" s="4">
        <v>1.8283978300000001</v>
      </c>
      <c r="H50" s="4">
        <f t="shared" ref="H50:H53" si="52">I50+J50+K50+L50</f>
        <v>191.89508028999998</v>
      </c>
      <c r="I50" s="4">
        <v>-33.599867770000003</v>
      </c>
      <c r="J50" s="4">
        <v>1.0037525</v>
      </c>
      <c r="K50" s="4">
        <v>217.89482025999999</v>
      </c>
      <c r="L50" s="4">
        <v>6.5963753000000001</v>
      </c>
      <c r="M50" s="4">
        <f t="shared" ref="M50:M53" si="53">N50+O50+P50+Q50</f>
        <v>192.57977072000003</v>
      </c>
      <c r="N50" s="4">
        <v>212.83424058000003</v>
      </c>
      <c r="O50" s="4">
        <v>7.5204297800000015</v>
      </c>
      <c r="P50" s="4">
        <v>-36.841268290000002</v>
      </c>
      <c r="Q50" s="4">
        <v>9.0663686499999994</v>
      </c>
      <c r="R50" s="2">
        <v>37</v>
      </c>
    </row>
    <row r="51" spans="1:18" ht="12.75" customHeight="1" x14ac:dyDescent="0.2">
      <c r="A51" s="1">
        <v>38</v>
      </c>
      <c r="B51" s="3" t="s">
        <v>48</v>
      </c>
      <c r="C51" s="4">
        <f t="shared" si="51"/>
        <v>108.66593466</v>
      </c>
      <c r="D51" s="4">
        <v>-117.62290969</v>
      </c>
      <c r="E51" s="4">
        <v>-105.5790777</v>
      </c>
      <c r="F51" s="4">
        <v>172.58019814000002</v>
      </c>
      <c r="G51" s="4">
        <v>159.28772390999998</v>
      </c>
      <c r="H51" s="4">
        <f t="shared" si="52"/>
        <v>1889.30949938</v>
      </c>
      <c r="I51" s="4">
        <v>-139.65439910000001</v>
      </c>
      <c r="J51" s="4">
        <v>696.38603864999993</v>
      </c>
      <c r="K51" s="4">
        <v>-180.20226706</v>
      </c>
      <c r="L51" s="4">
        <v>1512.78012689</v>
      </c>
      <c r="M51" s="4">
        <f t="shared" si="53"/>
        <v>4858.7674507200009</v>
      </c>
      <c r="N51" s="4">
        <v>1374.40187287</v>
      </c>
      <c r="O51" s="4">
        <v>1147.9390539800002</v>
      </c>
      <c r="P51" s="4">
        <v>1859.9778209000003</v>
      </c>
      <c r="Q51" s="4">
        <v>476.44870297000006</v>
      </c>
      <c r="R51" s="2">
        <v>38</v>
      </c>
    </row>
    <row r="52" spans="1:18" ht="12.75" customHeight="1" x14ac:dyDescent="0.2">
      <c r="A52" s="1">
        <v>39</v>
      </c>
      <c r="B52" s="3" t="s">
        <v>49</v>
      </c>
      <c r="C52" s="4">
        <f t="shared" si="51"/>
        <v>3447.5773901400007</v>
      </c>
      <c r="D52" s="4">
        <v>1071.1614932800001</v>
      </c>
      <c r="E52" s="4">
        <v>1461.7069817400002</v>
      </c>
      <c r="F52" s="4">
        <v>-683.95525743999997</v>
      </c>
      <c r="G52" s="4">
        <v>1598.6641725600005</v>
      </c>
      <c r="H52" s="4">
        <f t="shared" si="52"/>
        <v>3261.8533674699997</v>
      </c>
      <c r="I52" s="4">
        <v>-669.04041294000012</v>
      </c>
      <c r="J52" s="4">
        <v>-435.27177777000009</v>
      </c>
      <c r="K52" s="4">
        <v>1830.4814845400001</v>
      </c>
      <c r="L52" s="4">
        <v>2535.68407364</v>
      </c>
      <c r="M52" s="4">
        <f t="shared" si="53"/>
        <v>3587.6551571000005</v>
      </c>
      <c r="N52" s="4">
        <v>250.84611256000039</v>
      </c>
      <c r="O52" s="4">
        <v>2043.4280910700004</v>
      </c>
      <c r="P52" s="4">
        <v>239.45889189000002</v>
      </c>
      <c r="Q52" s="4">
        <v>1053.92206158</v>
      </c>
      <c r="R52" s="2">
        <v>39</v>
      </c>
    </row>
    <row r="53" spans="1:18" ht="12.75" customHeight="1" x14ac:dyDescent="0.2">
      <c r="A53" s="1">
        <v>40</v>
      </c>
      <c r="B53" s="3" t="s">
        <v>50</v>
      </c>
      <c r="C53" s="4">
        <f t="shared" si="51"/>
        <v>334.36058376</v>
      </c>
      <c r="D53" s="4">
        <v>76.268022020000018</v>
      </c>
      <c r="E53" s="4">
        <v>-482.44533815</v>
      </c>
      <c r="F53" s="4">
        <v>233.34524904</v>
      </c>
      <c r="G53" s="4">
        <v>507.19265085000001</v>
      </c>
      <c r="H53" s="4">
        <f t="shared" si="52"/>
        <v>1053.3828450599999</v>
      </c>
      <c r="I53" s="4">
        <v>-133.37138234</v>
      </c>
      <c r="J53" s="4">
        <v>271.97090331999999</v>
      </c>
      <c r="K53" s="4">
        <v>245.16367767999998</v>
      </c>
      <c r="L53" s="4">
        <v>669.61964639999997</v>
      </c>
      <c r="M53" s="4">
        <f t="shared" si="53"/>
        <v>840.13156456000002</v>
      </c>
      <c r="N53" s="4">
        <v>571.00244530999998</v>
      </c>
      <c r="O53" s="4">
        <v>95.147137530000009</v>
      </c>
      <c r="P53" s="4">
        <v>87.608751319999982</v>
      </c>
      <c r="Q53" s="4">
        <v>86.373230399999997</v>
      </c>
      <c r="R53" s="2">
        <v>40</v>
      </c>
    </row>
    <row r="54" spans="1:18" ht="12.75" customHeight="1" x14ac:dyDescent="0.2">
      <c r="A54" s="1">
        <v>41</v>
      </c>
      <c r="B54" s="3" t="s">
        <v>51</v>
      </c>
      <c r="C54" s="43">
        <f t="shared" ref="C54:Q54" si="54">C33+C34</f>
        <v>-1441.5710913700004</v>
      </c>
      <c r="D54" s="43">
        <f t="shared" si="54"/>
        <v>-667.57722710999963</v>
      </c>
      <c r="E54" s="43">
        <f t="shared" si="54"/>
        <v>732.02020393000225</v>
      </c>
      <c r="F54" s="43">
        <f t="shared" si="54"/>
        <v>-476.66242916000215</v>
      </c>
      <c r="G54" s="43">
        <f t="shared" si="54"/>
        <v>-1029.3516390300019</v>
      </c>
      <c r="H54" s="43">
        <f t="shared" si="54"/>
        <v>3435.9734250799993</v>
      </c>
      <c r="I54" s="43">
        <f t="shared" si="54"/>
        <v>3474.4278906999989</v>
      </c>
      <c r="J54" s="43">
        <f t="shared" si="54"/>
        <v>-1521.8346273100003</v>
      </c>
      <c r="K54" s="43">
        <f t="shared" si="54"/>
        <v>-303.00424105999997</v>
      </c>
      <c r="L54" s="43">
        <f t="shared" si="54"/>
        <v>1786.384402749999</v>
      </c>
      <c r="M54" s="43">
        <f t="shared" si="54"/>
        <v>30.444534890005031</v>
      </c>
      <c r="N54" s="43">
        <f t="shared" si="54"/>
        <v>-3771.6685141800003</v>
      </c>
      <c r="O54" s="43">
        <f t="shared" si="54"/>
        <v>1185.4561809900017</v>
      </c>
      <c r="P54" s="43">
        <f t="shared" si="54"/>
        <v>400.11741508000182</v>
      </c>
      <c r="Q54" s="43">
        <f t="shared" si="54"/>
        <v>2216.5394530000008</v>
      </c>
      <c r="R54" s="2">
        <v>41</v>
      </c>
    </row>
    <row r="55" spans="1:18" ht="12.75" customHeight="1" x14ac:dyDescent="0.2">
      <c r="A55" s="1">
        <v>42</v>
      </c>
      <c r="B55" s="3" t="s">
        <v>28</v>
      </c>
      <c r="C55" s="43">
        <f t="shared" ref="C55:Q55" si="55">-C54-C57</f>
        <v>811.68285885</v>
      </c>
      <c r="D55" s="43">
        <f t="shared" si="55"/>
        <v>461.42840423999962</v>
      </c>
      <c r="E55" s="43">
        <f t="shared" si="55"/>
        <v>-1435.3729096500024</v>
      </c>
      <c r="F55" s="43">
        <f t="shared" si="55"/>
        <v>-817.8313577099982</v>
      </c>
      <c r="G55" s="43">
        <f t="shared" si="55"/>
        <v>2603.4587219700015</v>
      </c>
      <c r="H55" s="43">
        <f t="shared" si="55"/>
        <v>-3349.9719572099998</v>
      </c>
      <c r="I55" s="43">
        <f t="shared" si="55"/>
        <v>-2620.0032254899988</v>
      </c>
      <c r="J55" s="43">
        <f t="shared" si="55"/>
        <v>-824.54715067000029</v>
      </c>
      <c r="K55" s="43">
        <f t="shared" si="55"/>
        <v>325.33979570999998</v>
      </c>
      <c r="L55" s="43">
        <f t="shared" si="55"/>
        <v>-230.76137675999917</v>
      </c>
      <c r="M55" s="43">
        <f t="shared" si="55"/>
        <v>-3540.2371575300049</v>
      </c>
      <c r="N55" s="43">
        <f t="shared" si="55"/>
        <v>1366.5058305400003</v>
      </c>
      <c r="O55" s="43">
        <f t="shared" si="55"/>
        <v>-1357.3142148100017</v>
      </c>
      <c r="P55" s="43">
        <f t="shared" si="55"/>
        <v>-828.1619339900019</v>
      </c>
      <c r="Q55" s="43">
        <f t="shared" si="55"/>
        <v>-2721.2668392700007</v>
      </c>
      <c r="R55" s="2">
        <v>42</v>
      </c>
    </row>
    <row r="56" spans="1:18" ht="12.75" customHeight="1" x14ac:dyDescent="0.2">
      <c r="A56" s="1">
        <v>43</v>
      </c>
      <c r="B56" s="3" t="s">
        <v>65</v>
      </c>
      <c r="C56" s="43">
        <f t="shared" ref="C56:Q56" si="56">C54+C55</f>
        <v>-629.88823252000043</v>
      </c>
      <c r="D56" s="43">
        <f t="shared" si="56"/>
        <v>-206.14882287</v>
      </c>
      <c r="E56" s="43">
        <f t="shared" si="56"/>
        <v>-703.35270572000013</v>
      </c>
      <c r="F56" s="43">
        <f t="shared" si="56"/>
        <v>-1294.4937868700003</v>
      </c>
      <c r="G56" s="43">
        <f t="shared" si="56"/>
        <v>1574.1070829399996</v>
      </c>
      <c r="H56" s="43">
        <f t="shared" si="56"/>
        <v>86.001467869999487</v>
      </c>
      <c r="I56" s="43">
        <f t="shared" si="56"/>
        <v>854.42466521000006</v>
      </c>
      <c r="J56" s="43">
        <f t="shared" si="56"/>
        <v>-2346.3817779800006</v>
      </c>
      <c r="K56" s="43">
        <f t="shared" si="56"/>
        <v>22.335554650000006</v>
      </c>
      <c r="L56" s="43">
        <f t="shared" si="56"/>
        <v>1555.6230259899999</v>
      </c>
      <c r="M56" s="43">
        <f t="shared" si="56"/>
        <v>-3509.79262264</v>
      </c>
      <c r="N56" s="43">
        <f t="shared" si="56"/>
        <v>-2405.1626836400001</v>
      </c>
      <c r="O56" s="43">
        <f t="shared" si="56"/>
        <v>-171.85803381999995</v>
      </c>
      <c r="P56" s="43">
        <f t="shared" si="56"/>
        <v>-428.04451891000008</v>
      </c>
      <c r="Q56" s="43">
        <f t="shared" si="56"/>
        <v>-504.7273862699999</v>
      </c>
      <c r="R56" s="2">
        <v>43</v>
      </c>
    </row>
    <row r="57" spans="1:18" ht="12.75" customHeight="1" x14ac:dyDescent="0.2">
      <c r="A57" s="1">
        <v>44</v>
      </c>
      <c r="B57" s="3" t="s">
        <v>29</v>
      </c>
      <c r="C57" s="43">
        <f>C58+C59+C60</f>
        <v>629.88823252000043</v>
      </c>
      <c r="D57" s="43">
        <f t="shared" ref="D57:G57" si="57">D58+D59+D60</f>
        <v>206.14882286999998</v>
      </c>
      <c r="E57" s="43">
        <f t="shared" si="57"/>
        <v>703.35270572000002</v>
      </c>
      <c r="F57" s="43">
        <f t="shared" si="57"/>
        <v>1294.4937868700003</v>
      </c>
      <c r="G57" s="43">
        <f t="shared" si="57"/>
        <v>-1574.1070829399996</v>
      </c>
      <c r="H57" s="43">
        <f>H58+H59+H60</f>
        <v>-86.001467869999487</v>
      </c>
      <c r="I57" s="43">
        <f t="shared" ref="I57:L57" si="58">I58+I59+I60</f>
        <v>-854.42466520999994</v>
      </c>
      <c r="J57" s="43">
        <f t="shared" si="58"/>
        <v>2346.3817779800006</v>
      </c>
      <c r="K57" s="43">
        <f t="shared" si="58"/>
        <v>-22.335554650000006</v>
      </c>
      <c r="L57" s="43">
        <f t="shared" si="58"/>
        <v>-1555.6230259899999</v>
      </c>
      <c r="M57" s="43">
        <f>M58+M59+M60</f>
        <v>3509.79262264</v>
      </c>
      <c r="N57" s="43">
        <f t="shared" ref="N57:Q57" si="59">N58+N59+N60</f>
        <v>2405.1626836400001</v>
      </c>
      <c r="O57" s="43">
        <f t="shared" si="59"/>
        <v>171.85803382000003</v>
      </c>
      <c r="P57" s="43">
        <f t="shared" si="59"/>
        <v>428.04451891000002</v>
      </c>
      <c r="Q57" s="43">
        <f t="shared" si="59"/>
        <v>504.72738626999995</v>
      </c>
      <c r="R57" s="2">
        <v>44</v>
      </c>
    </row>
    <row r="58" spans="1:18" ht="12.75" customHeight="1" x14ac:dyDescent="0.2">
      <c r="A58" s="1">
        <v>45</v>
      </c>
      <c r="B58" s="3" t="s">
        <v>52</v>
      </c>
      <c r="C58" s="4">
        <f t="shared" ref="C58:C60" si="60">D58+E58+F58+G58</f>
        <v>123.61736485000029</v>
      </c>
      <c r="D58" s="4">
        <v>1.6317190100000001</v>
      </c>
      <c r="E58" s="4">
        <v>873.90527652000003</v>
      </c>
      <c r="F58" s="4">
        <v>1266.1871809500003</v>
      </c>
      <c r="G58" s="4">
        <v>-2018.1068116299998</v>
      </c>
      <c r="H58" s="4">
        <f t="shared" ref="H58:H60" si="61">I58+J58+K58+L58</f>
        <v>-115.63302765999947</v>
      </c>
      <c r="I58" s="4">
        <v>-1202.5337551799998</v>
      </c>
      <c r="J58" s="4">
        <v>2507.9960257400003</v>
      </c>
      <c r="K58" s="4">
        <v>7.9184880900000003</v>
      </c>
      <c r="L58" s="4">
        <v>-1429.0137863099999</v>
      </c>
      <c r="M58" s="4">
        <f t="shared" ref="M58:M60" si="62">N58+O58+P58+Q58</f>
        <v>2808.7264759</v>
      </c>
      <c r="N58" s="4">
        <v>1699.34683849</v>
      </c>
      <c r="O58" s="4">
        <v>395.04563854000003</v>
      </c>
      <c r="P58" s="4">
        <v>465.53869711000004</v>
      </c>
      <c r="Q58" s="4">
        <v>248.79530175999997</v>
      </c>
      <c r="R58" s="2">
        <v>45</v>
      </c>
    </row>
    <row r="59" spans="1:18" ht="12.75" customHeight="1" x14ac:dyDescent="0.2">
      <c r="A59" s="1">
        <v>46</v>
      </c>
      <c r="B59" s="3" t="s">
        <v>53</v>
      </c>
      <c r="C59" s="4">
        <f t="shared" si="60"/>
        <v>-125.427066</v>
      </c>
      <c r="D59" s="5">
        <v>0</v>
      </c>
      <c r="E59" s="5">
        <v>0</v>
      </c>
      <c r="F59" s="5">
        <v>-63.444084330000003</v>
      </c>
      <c r="G59" s="5">
        <v>-61.982981670000001</v>
      </c>
      <c r="H59" s="4">
        <f t="shared" si="61"/>
        <v>-249.53584533</v>
      </c>
      <c r="I59" s="5">
        <v>-62.401545329999998</v>
      </c>
      <c r="J59" s="5">
        <v>-62.200899999999997</v>
      </c>
      <c r="K59" s="5">
        <v>-62.8504</v>
      </c>
      <c r="L59" s="5">
        <v>-62.082999999999998</v>
      </c>
      <c r="M59" s="4">
        <f t="shared" si="62"/>
        <v>-124.72807033999999</v>
      </c>
      <c r="N59" s="5">
        <v>-61.446199999999997</v>
      </c>
      <c r="O59" s="5">
        <v>-63.281870339999998</v>
      </c>
      <c r="P59" s="5">
        <v>0</v>
      </c>
      <c r="Q59" s="5">
        <v>0</v>
      </c>
      <c r="R59" s="2">
        <v>46</v>
      </c>
    </row>
    <row r="60" spans="1:18" ht="12.75" customHeight="1" x14ac:dyDescent="0.2">
      <c r="A60" s="1">
        <v>47</v>
      </c>
      <c r="B60" s="3" t="s">
        <v>54</v>
      </c>
      <c r="C60" s="4">
        <f t="shared" si="60"/>
        <v>631.69793367000011</v>
      </c>
      <c r="D60" s="4">
        <v>204.51710385999996</v>
      </c>
      <c r="E60" s="4">
        <v>-170.55257080000001</v>
      </c>
      <c r="F60" s="4">
        <v>91.750690249999991</v>
      </c>
      <c r="G60" s="4">
        <v>505.98271036000011</v>
      </c>
      <c r="H60" s="4">
        <f t="shared" si="61"/>
        <v>279.16740512000001</v>
      </c>
      <c r="I60" s="4">
        <v>410.51063529999999</v>
      </c>
      <c r="J60" s="4">
        <v>-99.413347759999994</v>
      </c>
      <c r="K60" s="4">
        <v>32.596357259999991</v>
      </c>
      <c r="L60" s="4">
        <v>-64.526239680000003</v>
      </c>
      <c r="M60" s="4">
        <f t="shared" si="62"/>
        <v>825.79421708000007</v>
      </c>
      <c r="N60" s="4">
        <v>767.26204515000006</v>
      </c>
      <c r="O60" s="4">
        <v>-159.90573437999998</v>
      </c>
      <c r="P60" s="4">
        <v>-37.494178200000015</v>
      </c>
      <c r="Q60" s="4">
        <v>255.93208450999998</v>
      </c>
      <c r="R60" s="2">
        <v>47</v>
      </c>
    </row>
    <row r="61" spans="1:18" ht="6" customHeight="1" x14ac:dyDescent="0.2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8"/>
    </row>
    <row r="62" spans="1:18" ht="6" customHeight="1" x14ac:dyDescent="0.2">
      <c r="B62" s="11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8" ht="12.75" customHeight="1" x14ac:dyDescent="0.2">
      <c r="A63" s="17" t="s">
        <v>68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8" ht="12.75" customHeight="1" x14ac:dyDescent="0.2">
      <c r="A64" s="10" t="s">
        <v>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0" t="s">
        <v>10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0" t="s">
        <v>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2.75" customHeigh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2.75" customHeigh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2.75" customHeigh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2.75" customHeigh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2.75" customHeigh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2.75" customHeigh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2.75" customHeigh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2.75" customHeigh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2.75" customHeigh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2.75" customHeigh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2.75" customHeigh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2.75" customHeigh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3:17" ht="12.75" customHeigh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3:17" ht="12.75" customHeigh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3:17" ht="12.75" customHeigh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3:17" ht="12.75" customHeigh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3:17" ht="12.75" customHeigh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3:17" ht="12.75" customHeight="1" x14ac:dyDescent="0.2">
      <c r="C86" s="15"/>
      <c r="D86" s="22"/>
      <c r="E86" s="22"/>
      <c r="F86" s="22"/>
      <c r="G86" s="22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3:17" ht="12.75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3:17" ht="12.75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3:17" ht="12.75" customHeight="1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3:17" ht="12.75" customHeigh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3:17" ht="12.75" customHeigh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3:17" ht="12.75" customHeight="1" x14ac:dyDescent="0.2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3:17" ht="12.75" customHeight="1" x14ac:dyDescent="0.2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3:17" ht="12.75" customHeight="1" x14ac:dyDescent="0.2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3:17" ht="12.75" customHeight="1" x14ac:dyDescent="0.2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3:17" ht="12.75" customHeight="1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3:17" ht="12.75" customHeight="1" x14ac:dyDescent="0.2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3:17" ht="12.75" customHeight="1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3:17" ht="12.75" customHeight="1" x14ac:dyDescent="0.2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3:17" ht="12.75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3:17" ht="12.75" customHeight="1" x14ac:dyDescent="0.2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3:17" ht="12.75" customHeight="1" x14ac:dyDescent="0.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3:17" ht="12.75" customHeight="1" x14ac:dyDescent="0.2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3:17" ht="12.75" customHeight="1" x14ac:dyDescent="0.2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3:17" ht="12.75" customHeight="1" x14ac:dyDescent="0.2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3:17" ht="12.75" customHeight="1" x14ac:dyDescent="0.2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3:17" ht="12.75" customHeight="1" x14ac:dyDescent="0.2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3:17" ht="12.75" customHeight="1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3:17" ht="12.75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3:17" ht="12.75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3:17" ht="12.75" customHeight="1" x14ac:dyDescent="0.2">
      <c r="C111" s="27"/>
      <c r="D111" s="27"/>
      <c r="E111" s="27"/>
      <c r="F111" s="27"/>
      <c r="G111" s="27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3:17" ht="12.75" customHeight="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3:17" ht="12.75" customHeight="1" x14ac:dyDescent="0.2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3:17" ht="12.75" customHeigh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17:M44 C49:M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2026-03-24T17:48:17Z</cp:lastPrinted>
  <dcterms:created xsi:type="dcterms:W3CDTF">2018-11-21T20:09:16Z</dcterms:created>
  <dcterms:modified xsi:type="dcterms:W3CDTF">2026-03-24T20:37:21Z</dcterms:modified>
</cp:coreProperties>
</file>